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mc:AlternateContent xmlns:mc="http://schemas.openxmlformats.org/markup-compatibility/2006">
    <mc:Choice Requires="x15">
      <x15ac:absPath xmlns:x15ac="http://schemas.microsoft.com/office/spreadsheetml/2010/11/ac" url="/Users/liebrock/Documents/NMT/Graduate Dean/Grad Stipends/"/>
    </mc:Choice>
  </mc:AlternateContent>
  <xr:revisionPtr revIDLastSave="0" documentId="12_ncr:500000_{8A10F6C8-90D1-FD42-A7DA-F0152AB574C0}" xr6:coauthVersionLast="31" xr6:coauthVersionMax="31" xr10:uidLastSave="{00000000-0000-0000-0000-000000000000}"/>
  <bookViews>
    <workbookView xWindow="0" yWindow="460" windowWidth="28800" windowHeight="17040" xr2:uid="{00000000-000D-0000-FFFF-FFFF00000000}"/>
  </bookViews>
  <sheets>
    <sheet name="Contract Information" sheetId="3" r:id="rId1"/>
    <sheet name="Cover" sheetId="5" r:id="rId2"/>
    <sheet name="Contract" sheetId="4" r:id="rId3"/>
  </sheets>
  <definedNames>
    <definedName name="_xlnm.Print_Area" localSheetId="2">Contract!$A$1:$DY$69</definedName>
    <definedName name="_xlnm.Print_Area" localSheetId="0">'Contract Information'!$A$1:$D$85</definedName>
    <definedName name="_xlnm.Print_Area" localSheetId="1">Cover!$A$1:$DV$59</definedName>
  </definedNames>
  <calcPr calcId="162913"/>
</workbook>
</file>

<file path=xl/calcChain.xml><?xml version="1.0" encoding="utf-8"?>
<calcChain xmlns="http://schemas.openxmlformats.org/spreadsheetml/2006/main">
  <c r="DR22" i="4" l="1"/>
  <c r="DR32" i="4"/>
  <c r="DR30" i="4"/>
  <c r="DR28" i="4"/>
  <c r="DR26" i="4"/>
  <c r="DR24" i="4"/>
  <c r="DC22" i="4" l="1"/>
  <c r="EI34" i="4"/>
  <c r="EH34" i="4" s="1"/>
  <c r="EH21" i="4"/>
  <c r="EH24" i="4" s="1"/>
  <c r="DC32" i="4"/>
  <c r="EK20" i="4"/>
  <c r="EI17" i="4"/>
  <c r="EI20" i="4"/>
  <c r="EJ20" i="4"/>
  <c r="EL20" i="4" s="1"/>
  <c r="EK21" i="4"/>
  <c r="EI21" i="4"/>
  <c r="EJ21" i="4"/>
  <c r="EL21" i="4" s="1"/>
  <c r="EK22" i="4"/>
  <c r="EL22" i="4" s="1"/>
  <c r="EI22" i="4"/>
  <c r="EJ22" i="4"/>
  <c r="DD2" i="4"/>
  <c r="EI7" i="4"/>
  <c r="EJ7" i="4"/>
  <c r="EK7" i="4"/>
  <c r="K9" i="4"/>
  <c r="CR9" i="4"/>
  <c r="P11" i="4"/>
  <c r="AB11" i="4"/>
  <c r="BT11" i="4"/>
  <c r="CC11" i="4"/>
  <c r="CK11" i="4"/>
  <c r="CX11" i="4"/>
  <c r="DF11" i="4"/>
  <c r="DT11" i="4"/>
  <c r="P14" i="4"/>
  <c r="AB14" i="4"/>
  <c r="AO14" i="4"/>
  <c r="BC14" i="4"/>
  <c r="BQ14" i="4"/>
  <c r="CG14" i="4"/>
  <c r="P17" i="4"/>
  <c r="BB17" i="4"/>
  <c r="BF17" i="4"/>
  <c r="CS17" i="4"/>
  <c r="A22" i="4"/>
  <c r="K22" i="4"/>
  <c r="AQ22" i="4"/>
  <c r="CC22" i="4"/>
  <c r="CQ22" i="4"/>
  <c r="A24" i="4"/>
  <c r="F24" i="4"/>
  <c r="K24" i="4"/>
  <c r="AQ24" i="4"/>
  <c r="CC24" i="4"/>
  <c r="CQ24" i="4"/>
  <c r="DC24" i="4"/>
  <c r="A26" i="4"/>
  <c r="F26" i="4"/>
  <c r="K26" i="4"/>
  <c r="AQ26" i="4"/>
  <c r="CC26" i="4"/>
  <c r="CQ26" i="4"/>
  <c r="DC26" i="4"/>
  <c r="A28" i="4"/>
  <c r="F28" i="4"/>
  <c r="K28" i="4"/>
  <c r="AQ28" i="4"/>
  <c r="CC28" i="4"/>
  <c r="CQ28" i="4"/>
  <c r="DC28" i="4"/>
  <c r="A30" i="4"/>
  <c r="F30" i="4"/>
  <c r="K30" i="4"/>
  <c r="AQ30" i="4"/>
  <c r="CC30" i="4"/>
  <c r="CQ30" i="4"/>
  <c r="DC30" i="4"/>
  <c r="K32" i="4"/>
  <c r="AQ32" i="4"/>
  <c r="CC32" i="4"/>
  <c r="CQ32" i="4"/>
  <c r="A39" i="4"/>
  <c r="T8" i="5"/>
  <c r="L10" i="5"/>
  <c r="X10" i="5"/>
  <c r="BU10" i="5"/>
  <c r="CJ10" i="5"/>
  <c r="AC12" i="5"/>
  <c r="Q14" i="5"/>
  <c r="Q57" i="5"/>
  <c r="BD57" i="5"/>
  <c r="T59" i="5"/>
  <c r="DK34" i="4" l="1"/>
  <c r="EL24" i="4"/>
</calcChain>
</file>

<file path=xl/sharedStrings.xml><?xml version="1.0" encoding="utf-8"?>
<sst xmlns="http://schemas.openxmlformats.org/spreadsheetml/2006/main" count="233" uniqueCount="163">
  <si>
    <t>Classes to be taught?</t>
  </si>
  <si>
    <t>ex.: "Erth 102 &amp; Phys 121</t>
  </si>
  <si>
    <r>
      <t xml:space="preserve">Total amount of contract (base stipend </t>
    </r>
    <r>
      <rPr>
        <b/>
        <sz val="10"/>
        <rFont val="Arial"/>
        <family val="2"/>
      </rPr>
      <t>including tuition</t>
    </r>
    <r>
      <rPr>
        <sz val="10"/>
        <rFont val="Arial"/>
        <family val="2"/>
      </rPr>
      <t>)</t>
    </r>
  </si>
  <si>
    <t>This is the data entry worksheet for NMT graduate assistantship contracts.  The actual contract and the contract cover sheet are located on worksheets #2 and #3 respectively.  Entries made in is the "Entry" column will be displayed on the contract in the appropriate locations.  Where the "Item" can use clarification, that is provided in the "Explanation column to the right of the Entry column.</t>
  </si>
  <si>
    <r>
      <t xml:space="preserve">Effective date for new contracts is the start date for Effort Performed or following the date of last signature </t>
    </r>
    <r>
      <rPr>
        <b/>
        <i/>
        <sz val="9"/>
        <rFont val="Arial"/>
        <family val="2"/>
      </rPr>
      <t>whichever is later</t>
    </r>
    <r>
      <rPr>
        <sz val="9"/>
        <rFont val="Arial"/>
        <family val="2"/>
      </rPr>
      <t>.  If previous contract is terminating early, attach a Graduate Assistantship Contract Cancellation form to this contract.</t>
    </r>
  </si>
  <si>
    <r>
      <t xml:space="preserve">• Effective date for new contracts is the start date for Effort Performed or following the date of last signature </t>
    </r>
    <r>
      <rPr>
        <b/>
        <i/>
        <sz val="10"/>
        <rFont val="Arial"/>
        <family val="2"/>
      </rPr>
      <t>whichever is later</t>
    </r>
    <r>
      <rPr>
        <sz val="10"/>
        <rFont val="Arial"/>
        <family val="2"/>
      </rPr>
      <t>.  Your pay period stipend is based on your total contract dollar amount and the number of pay periods in the length of the contract.  Your first check will be issued based on paperwork deadline dates and pay period pay dates.</t>
    </r>
  </si>
  <si>
    <t>(PI Approval required)</t>
  </si>
  <si>
    <t>Student Acceptance</t>
  </si>
  <si>
    <t>Teaching Assistantships funded from TA budgets only:  List TA First (in Fund #1).  Use subsequent lines for RAs.</t>
  </si>
  <si>
    <t>TA from TA budgets only</t>
  </si>
  <si>
    <t>Is this a teaching assistantship funded from departmental TA budget?  Enter "TA" or leave blank if RA.</t>
  </si>
  <si>
    <t xml:space="preserve">Email: </t>
  </si>
  <si>
    <t>Campus Box #:</t>
  </si>
  <si>
    <t>Contract Data Entry Worksheet</t>
  </si>
  <si>
    <t>major department of the student</t>
  </si>
  <si>
    <t>work supervisor (not necessarily the advisor)</t>
  </si>
  <si>
    <t>900******</t>
  </si>
  <si>
    <t>List backup account for accounts that may terminate before the end of this contract or other information related to the implementation of this contract.</t>
  </si>
  <si>
    <t>Tuition</t>
  </si>
  <si>
    <t>Insert the letter "y" if this is a ¼-time (10 hr/wk) appointment</t>
  </si>
  <si>
    <t>as you wish it to appear</t>
  </si>
  <si>
    <t>%</t>
  </si>
  <si>
    <r>
      <t>Insert the number of hours per week if between ¼</t>
    </r>
    <r>
      <rPr>
        <sz val="9"/>
        <color indexed="10"/>
        <rFont val="Arial"/>
        <family val="2"/>
      </rPr>
      <t>- and ½</t>
    </r>
    <r>
      <rPr>
        <sz val="10"/>
        <color indexed="10"/>
        <rFont val="Arial"/>
        <family val="2"/>
      </rPr>
      <t>-time appointment or for summer full-time appointments for domestic students</t>
    </r>
  </si>
  <si>
    <t>New?  Yes = 'Y'</t>
  </si>
  <si>
    <t>Revised?  Yes = 'Y'</t>
  </si>
  <si>
    <t>MS I?  Yes = 'Y'</t>
  </si>
  <si>
    <t>MS II?  Yes = 'Y'</t>
  </si>
  <si>
    <t>PhD I?  Yes = 'Y'</t>
  </si>
  <si>
    <t>PhD II?  Yes = 'Y'</t>
  </si>
  <si>
    <t>*PhD III?  Yes = 'Y'</t>
  </si>
  <si>
    <t>*PhD IV?  Yes = 'Y'</t>
  </si>
  <si>
    <t>20 hrs/wk (½-time)  Yes = 'Y'</t>
  </si>
  <si>
    <t>10 hrs/wk (¼-time)  Yes = 'Y'</t>
  </si>
  <si>
    <t>Fall Semester (enter year)</t>
  </si>
  <si>
    <t>Spring Semester (enter year)</t>
  </si>
  <si>
    <t>Summer Session (enter year)</t>
  </si>
  <si>
    <t>Student's Banner ID Number</t>
  </si>
  <si>
    <t>Student's email address</t>
  </si>
  <si>
    <t>Student's C/S Box #</t>
  </si>
  <si>
    <t>just the digits (e.g. "2766")</t>
  </si>
  <si>
    <t>semester</t>
  </si>
  <si>
    <t>resident tuition</t>
  </si>
  <si>
    <t>tuition</t>
  </si>
  <si>
    <t>Total</t>
  </si>
  <si>
    <t>Grad Office use</t>
  </si>
  <si>
    <t>Business Office</t>
  </si>
  <si>
    <t>Other - specify hours/week</t>
  </si>
  <si>
    <t>appt. level</t>
  </si>
  <si>
    <r>
      <t>Select one</t>
    </r>
    <r>
      <rPr>
        <sz val="10"/>
        <rFont val="Arial"/>
        <family val="2"/>
      </rPr>
      <t xml:space="preserve"> - Total assistantship appointment for this contract.</t>
    </r>
  </si>
  <si>
    <t>A new contract for a period not overlapping with a precious contract.</t>
  </si>
  <si>
    <t>A revision (change in duration and/or amount) of a contract already in force?</t>
  </si>
  <si>
    <t>Place the letter "Y" in column if applicable.  * Must have advanced to candidacy</t>
  </si>
  <si>
    <t>Place the letter "Y" in column if applicable.</t>
  </si>
  <si>
    <t>Place the letter "Y" in the applicable column.  * Must have advanced to candidacy</t>
  </si>
  <si>
    <t>TA Hours per week</t>
  </si>
  <si>
    <t>GRADUATE ASSISTANTSHIP CONTRACT</t>
  </si>
  <si>
    <t>Student Name:</t>
  </si>
  <si>
    <t>Type:</t>
  </si>
  <si>
    <t>Academic Department:</t>
  </si>
  <si>
    <t>Academic Department</t>
  </si>
  <si>
    <t>General</t>
  </si>
  <si>
    <t>Supervisor:</t>
  </si>
  <si>
    <t xml:space="preserve">We are pleased to offer you an appointment as a Graduate Assistant. </t>
  </si>
  <si>
    <t xml:space="preserve">Please be advised before signing this contract of the following terms. </t>
  </si>
  <si>
    <t>• Research Assistantships are dependent upon grants and contracts in force during the period of the assistantship.</t>
  </si>
  <si>
    <t>• The hours a graduate student registers for must be upper division classes (300 level or above).  Any exceptions to this must have prior written approval of the Dean of Graduate Studies.</t>
  </si>
  <si>
    <t>• You may not accept additional employment without the express prior permission of the Dean of Graduate Studies.  Students holding assistantships may not work more than 20 hours per week during spring &amp; fall academic semesters. Students on either an F-1 or J-1 student visa may not work more than 20 hours a week while school is in session during spring, summer or fall.</t>
  </si>
  <si>
    <t>• Stipends are awarded in return for a contribution to the department or research project.  They are not granted for study on dissertation or thesis work alone.</t>
  </si>
  <si>
    <t>• All contracts terminate at the completion of your degree program, leaving of your degree program, or the contract termination date, whichever occurs first.  This contract may also be terminated if you fail to perform satisfactorily either scholastically (below 3.0 GPA) or as an assistant (based on your performance appraisal).  Your contract will be terminated if you drop below full-time enrollment.</t>
  </si>
  <si>
    <t>• Any graduate student failing to complete the length or terms of this contract forfeits his/her rights to obtain a replacement or new contract for the same term.  Your right of appeal is taken before the dean of graduate students, the advisor for the uncompleted contract and the proposed new advisor.</t>
  </si>
  <si>
    <t>I have fully read and accept this assistantship offer and agree to observe the terms and conditions above.</t>
  </si>
  <si>
    <t>Signature:</t>
  </si>
  <si>
    <t>Banner ID#:</t>
  </si>
  <si>
    <t>TA</t>
  </si>
  <si>
    <t>RA</t>
  </si>
  <si>
    <t>Amount</t>
  </si>
  <si>
    <t>Name:</t>
  </si>
  <si>
    <t>Contract:</t>
  </si>
  <si>
    <t>Department Chair</t>
  </si>
  <si>
    <t>Dean of Graduate Studies</t>
  </si>
  <si>
    <t>Payroll Office Use only</t>
  </si>
  <si>
    <t>GRADUATE ASSISTANTSHIP APPOINTMENT FORM</t>
  </si>
  <si>
    <t>Level:</t>
  </si>
  <si>
    <t>Classes (if TA)</t>
  </si>
  <si>
    <t>check applicable</t>
  </si>
  <si>
    <t>APPROVALS: (COLLECT ALL REQUIRED SIGNATURES BEFORE SUBMITTING TO  THE GRADUATE OFFICE)</t>
  </si>
  <si>
    <t>Additional Information:</t>
  </si>
  <si>
    <t>For:</t>
  </si>
  <si>
    <t>Division Head ***</t>
  </si>
  <si>
    <t>Supervisor</t>
  </si>
  <si>
    <t>First Name of Student</t>
  </si>
  <si>
    <t>Last Name of Student</t>
  </si>
  <si>
    <t>Item</t>
  </si>
  <si>
    <t>Entry</t>
  </si>
  <si>
    <t>Banner ID #:</t>
  </si>
  <si>
    <t>r</t>
  </si>
  <si>
    <t>New</t>
  </si>
  <si>
    <t>Revised</t>
  </si>
  <si>
    <t>Term:</t>
  </si>
  <si>
    <t>Ö</t>
  </si>
  <si>
    <t>Select One</t>
  </si>
  <si>
    <t>Fall</t>
  </si>
  <si>
    <t>Apply all that are appropriate</t>
  </si>
  <si>
    <t>Spring</t>
  </si>
  <si>
    <t>Summer</t>
  </si>
  <si>
    <t>Terms:</t>
  </si>
  <si>
    <t>Top Line:</t>
  </si>
  <si>
    <t>(all that apply)</t>
  </si>
  <si>
    <t>(select one)</t>
  </si>
  <si>
    <t>PhD I</t>
  </si>
  <si>
    <t>PhD II</t>
  </si>
  <si>
    <t>MS II</t>
  </si>
  <si>
    <t>Section</t>
  </si>
  <si>
    <t>Explanation</t>
  </si>
  <si>
    <t>Select one</t>
  </si>
  <si>
    <t>MS I</t>
  </si>
  <si>
    <t>(*PhD levels III and IV are available only after candidacy)</t>
  </si>
  <si>
    <t>*PhD III</t>
  </si>
  <si>
    <t>*PhD IV</t>
  </si>
  <si>
    <t>20 hrs/wk (½-time)</t>
  </si>
  <si>
    <t>10 hrs/wk (¼-time)</t>
  </si>
  <si>
    <t>Insert the letter "y" if this is a ½-time (20 hr/wk) appointment</t>
  </si>
  <si>
    <t>hrs/wk</t>
  </si>
  <si>
    <t>**Effort Performed</t>
  </si>
  <si>
    <t>Start Date</t>
  </si>
  <si>
    <t>End Date</t>
  </si>
  <si>
    <t>Classes if TA?</t>
  </si>
  <si>
    <t>TA or RA?</t>
  </si>
  <si>
    <t>Fund/Index - Account</t>
  </si>
  <si>
    <t>Effort Start Date</t>
  </si>
  <si>
    <t>Effort End Date</t>
  </si>
  <si>
    <t>"TA" or "RA"</t>
  </si>
  <si>
    <t>Fund to be charged for this portion of the assistantship</t>
  </si>
  <si>
    <t>Fund #1</t>
  </si>
  <si>
    <t>Fund #2</t>
  </si>
  <si>
    <t>Fund #3</t>
  </si>
  <si>
    <t>Fund #4</t>
  </si>
  <si>
    <t>Fund #5</t>
  </si>
  <si>
    <t>ex.: "Erth 102 &amp; Phys 121 (if this a TA)</t>
  </si>
  <si>
    <t>Total  $</t>
  </si>
  <si>
    <t>*** if applicable</t>
  </si>
  <si>
    <t>First Pay date:</t>
  </si>
  <si>
    <t>Total Number of Pay Periods:</t>
  </si>
  <si>
    <t>Last Pay date:</t>
  </si>
  <si>
    <t>Stipend per pay period:</t>
  </si>
  <si>
    <t>Date:</t>
  </si>
  <si>
    <t xml:space="preserve">** Start and end dates of Effort Performed may not always coincide with the start and end date of payments made due to the manner in which payment is allocated by the payroll system.  </t>
  </si>
  <si>
    <t>NEW MEXICO INSTITUTE OF MINING AND TECHNOLOGY</t>
  </si>
  <si>
    <t>I9 Start Date:</t>
  </si>
  <si>
    <t xml:space="preserve"> </t>
  </si>
  <si>
    <r>
      <t xml:space="preserve">• You must be registered as a full time graduate student </t>
    </r>
    <r>
      <rPr>
        <sz val="10"/>
        <rFont val="Arial"/>
        <family val="2"/>
      </rPr>
      <t>(</t>
    </r>
    <r>
      <rPr>
        <b/>
        <sz val="10"/>
        <rFont val="Arial"/>
        <family val="2"/>
      </rPr>
      <t>12 credit hours per semester fall and spring and 6 credit hours during summer</t>
    </r>
    <r>
      <rPr>
        <b/>
        <sz val="10"/>
        <rFont val="Arial"/>
        <family val="2"/>
      </rPr>
      <t xml:space="preserve"> not including lower division courses</t>
    </r>
    <r>
      <rPr>
        <sz val="10"/>
        <rFont val="Arial"/>
        <family val="2"/>
      </rPr>
      <t>, except those with a lower division course waiver from CGS).</t>
    </r>
  </si>
  <si>
    <r>
      <t>Budget &amp; Analysis</t>
    </r>
    <r>
      <rPr>
        <sz val="8"/>
        <rFont val="Arial"/>
        <family val="2"/>
      </rPr>
      <t xml:space="preserve"> (US / Perm Res)</t>
    </r>
  </si>
  <si>
    <t xml:space="preserve">Date: </t>
  </si>
  <si>
    <r>
      <t>Controller</t>
    </r>
    <r>
      <rPr>
        <sz val="8"/>
        <rFont val="Arial"/>
        <family val="2"/>
      </rPr>
      <t xml:space="preserve"> (International)</t>
    </r>
  </si>
  <si>
    <t>Students are to sign contracts in the Center for Graduate Studies in the presence of Staff</t>
  </si>
  <si>
    <t>• All contracts are subject to the availability of funds.  For resident tuition to be awarded, contracts must be written for at least 10 hours a week and must begin before the last day to drop classes and run through finals week.</t>
  </si>
  <si>
    <t>Does this contract cover the Fall Semester?  If so input year (ex.: 2018)</t>
  </si>
  <si>
    <t>Does this contract cover the Spring Semester?  If so input year (ex.: 2019)</t>
  </si>
  <si>
    <t>Does this contract cover the Summer Session?  If so input year (ex.: 2019)</t>
  </si>
  <si>
    <t>1/2-time = 20; 1/4-time = 10; or Other = 11 to 19</t>
  </si>
  <si>
    <t>ex.:  05/15/19</t>
  </si>
  <si>
    <t>ex.:  08/15/18 - make sure that this date is a payroll start date; check with payroll office.</t>
  </si>
  <si>
    <r>
      <t>• Intellectual property developed under this contract belongs to New Mexico Tech and by signing this document I hereby assign all rights title and interest to Intellectual Property owned by NMT to the NMTURPC;</t>
    </r>
    <r>
      <rPr>
        <sz val="8"/>
        <rFont val="Arial"/>
        <family val="2"/>
      </rPr>
      <t xml:space="preserve"> </t>
    </r>
    <r>
      <rPr>
        <sz val="10"/>
        <rFont val="Arial"/>
        <family val="2"/>
      </rPr>
      <t xml:space="preserve">See http://www.nmt.edu/leadership/docs/policies/NMT_IP_Policy.pdf for full details.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</si>
</sst>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mm/dd/yy;@"/>
    <numFmt numFmtId="166" formatCode="&quot;$&quot;#,##0"/>
    <numFmt numFmtId="167" formatCode="m/d/yy;@"/>
  </numFmts>
  <fonts count="20">
    <font>
      <sz val="10"/>
      <name val="Arial"/>
      <family val="2"/>
    </font>
    <font>
      <sz val="10"/>
      <name val="Arial"/>
      <family val="2"/>
    </font>
    <font>
      <b/>
      <sz val="10"/>
      <name val="Arial"/>
      <family val="2"/>
    </font>
    <font>
      <sz val="8"/>
      <name val="Arial"/>
      <family val="2"/>
    </font>
    <font>
      <sz val="12"/>
      <name val="Wingdings"/>
      <charset val="2"/>
    </font>
    <font>
      <sz val="12"/>
      <name val="Arial"/>
      <family val="2"/>
    </font>
    <font>
      <sz val="6"/>
      <name val="Arial"/>
      <family val="2"/>
    </font>
    <font>
      <sz val="11"/>
      <name val="Arial"/>
      <family val="2"/>
    </font>
    <font>
      <b/>
      <sz val="11"/>
      <name val="Arial"/>
      <family val="2"/>
    </font>
    <font>
      <b/>
      <sz val="12"/>
      <name val="Arial"/>
      <family val="2"/>
    </font>
    <font>
      <sz val="10"/>
      <name val="Arial"/>
      <family val="2"/>
    </font>
    <font>
      <b/>
      <i/>
      <sz val="10"/>
      <name val="Arial"/>
      <family val="2"/>
    </font>
    <font>
      <sz val="9"/>
      <name val="Arial"/>
      <family val="2"/>
    </font>
    <font>
      <b/>
      <u/>
      <sz val="10"/>
      <name val="Arial"/>
      <family val="2"/>
    </font>
    <font>
      <sz val="10"/>
      <color indexed="10"/>
      <name val="Arial"/>
      <family val="2"/>
    </font>
    <font>
      <b/>
      <sz val="10"/>
      <color indexed="10"/>
      <name val="Arial"/>
      <family val="2"/>
    </font>
    <font>
      <sz val="12"/>
      <name val="Arial"/>
      <family val="2"/>
    </font>
    <font>
      <b/>
      <i/>
      <sz val="9"/>
      <name val="Arial"/>
      <family val="2"/>
    </font>
    <font>
      <sz val="9"/>
      <color indexed="10"/>
      <name val="Arial"/>
      <family val="2"/>
    </font>
    <font>
      <u/>
      <sz val="10"/>
      <color indexed="12"/>
      <name val="Arial"/>
      <family val="2"/>
    </font>
  </fonts>
  <fills count="13">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22"/>
        <bgColor indexed="64"/>
      </patternFill>
    </fill>
    <fill>
      <patternFill patternType="solid">
        <fgColor indexed="44"/>
        <bgColor indexed="64"/>
      </patternFill>
    </fill>
    <fill>
      <patternFill patternType="solid">
        <fgColor indexed="51"/>
        <bgColor indexed="64"/>
      </patternFill>
    </fill>
    <fill>
      <patternFill patternType="solid">
        <fgColor indexed="13"/>
        <bgColor indexed="64"/>
      </patternFill>
    </fill>
    <fill>
      <patternFill patternType="solid">
        <fgColor indexed="15"/>
        <bgColor indexed="64"/>
      </patternFill>
    </fill>
    <fill>
      <patternFill patternType="solid">
        <fgColor indexed="50"/>
        <bgColor indexed="64"/>
      </patternFill>
    </fill>
    <fill>
      <patternFill patternType="solid">
        <fgColor indexed="56"/>
        <bgColor indexed="64"/>
      </patternFill>
    </fill>
  </fills>
  <borders count="1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9" fillId="0" borderId="0" applyNumberFormat="0" applyFill="0" applyBorder="0" applyAlignment="0" applyProtection="0">
      <alignment vertical="top"/>
      <protection locked="0"/>
    </xf>
  </cellStyleXfs>
  <cellXfs count="209">
    <xf numFmtId="0" fontId="0" fillId="0" borderId="0" xfId="0"/>
    <xf numFmtId="0" fontId="0" fillId="0" borderId="0" xfId="0" applyAlignment="1">
      <alignment horizontal="center"/>
    </xf>
    <xf numFmtId="0" fontId="0" fillId="0" borderId="0" xfId="0" applyBorder="1"/>
    <xf numFmtId="0" fontId="0" fillId="0" borderId="1" xfId="0" applyBorder="1"/>
    <xf numFmtId="0" fontId="0" fillId="0" borderId="0" xfId="0" applyAlignment="1">
      <alignment horizontal="left"/>
    </xf>
    <xf numFmtId="0" fontId="2" fillId="0" borderId="0" xfId="0" applyFont="1" applyAlignment="1">
      <alignment horizontal="left"/>
    </xf>
    <xf numFmtId="0" fontId="4" fillId="0" borderId="0" xfId="0" applyFont="1"/>
    <xf numFmtId="0" fontId="4" fillId="0" borderId="0" xfId="0" applyFont="1" applyAlignment="1"/>
    <xf numFmtId="0" fontId="5" fillId="0" borderId="0" xfId="0" applyFont="1" applyAlignment="1"/>
    <xf numFmtId="0" fontId="5" fillId="0" borderId="0" xfId="0" applyFont="1"/>
    <xf numFmtId="0" fontId="0" fillId="0" borderId="0" xfId="0" applyAlignment="1">
      <alignment vertical="center"/>
    </xf>
    <xf numFmtId="0" fontId="2" fillId="0" borderId="0" xfId="0" applyFont="1" applyAlignment="1">
      <alignment horizontal="center" vertical="center"/>
    </xf>
    <xf numFmtId="0" fontId="2" fillId="0" borderId="0" xfId="0" applyFont="1" applyAlignment="1">
      <alignment vertical="center"/>
    </xf>
    <xf numFmtId="49" fontId="0" fillId="0" borderId="0" xfId="0" applyNumberFormat="1" applyAlignment="1">
      <alignment horizontal="center" vertical="center"/>
    </xf>
    <xf numFmtId="49" fontId="5" fillId="0" borderId="0" xfId="0" applyNumberFormat="1" applyFont="1" applyBorder="1" applyAlignment="1"/>
    <xf numFmtId="0" fontId="2" fillId="0" borderId="0" xfId="0" applyFont="1" applyBorder="1" applyAlignment="1"/>
    <xf numFmtId="1" fontId="0" fillId="0" borderId="0" xfId="0" applyNumberFormat="1"/>
    <xf numFmtId="0" fontId="2" fillId="2" borderId="2" xfId="0" applyFont="1" applyFill="1" applyBorder="1" applyAlignment="1">
      <alignment vertical="center"/>
    </xf>
    <xf numFmtId="0" fontId="9" fillId="2" borderId="2"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3" borderId="2" xfId="0" applyFont="1" applyFill="1" applyBorder="1" applyAlignment="1">
      <alignment vertical="center"/>
    </xf>
    <xf numFmtId="0" fontId="9" fillId="3" borderId="2" xfId="0" applyFont="1" applyFill="1" applyBorder="1" applyAlignment="1">
      <alignment vertical="center"/>
    </xf>
    <xf numFmtId="0" fontId="0" fillId="4" borderId="2" xfId="0" applyFill="1" applyBorder="1" applyAlignment="1">
      <alignment vertical="center"/>
    </xf>
    <xf numFmtId="0" fontId="2" fillId="4" borderId="2" xfId="0" applyFont="1" applyFill="1" applyBorder="1" applyAlignment="1">
      <alignment vertical="center"/>
    </xf>
    <xf numFmtId="0" fontId="9" fillId="4" borderId="2" xfId="0" applyFont="1" applyFill="1" applyBorder="1" applyAlignment="1">
      <alignment vertical="center"/>
    </xf>
    <xf numFmtId="0" fontId="0" fillId="5" borderId="2" xfId="0" applyFill="1" applyBorder="1" applyAlignment="1">
      <alignment vertical="center"/>
    </xf>
    <xf numFmtId="0" fontId="2" fillId="5" borderId="2" xfId="0" applyFont="1" applyFill="1" applyBorder="1" applyAlignment="1">
      <alignment vertical="center"/>
    </xf>
    <xf numFmtId="0" fontId="9" fillId="5" borderId="2" xfId="0" applyFont="1" applyFill="1" applyBorder="1" applyAlignment="1">
      <alignment vertical="center"/>
    </xf>
    <xf numFmtId="0" fontId="2" fillId="6" borderId="2" xfId="0" applyFont="1" applyFill="1" applyBorder="1" applyAlignment="1">
      <alignment vertical="center"/>
    </xf>
    <xf numFmtId="0" fontId="9" fillId="6" borderId="2" xfId="0" applyFont="1" applyFill="1" applyBorder="1" applyAlignment="1">
      <alignment vertical="center"/>
    </xf>
    <xf numFmtId="0" fontId="2" fillId="7" borderId="2" xfId="0" applyFont="1" applyFill="1" applyBorder="1" applyAlignment="1">
      <alignment horizontal="right" vertical="center"/>
    </xf>
    <xf numFmtId="0" fontId="2" fillId="7" borderId="2" xfId="0" applyFont="1" applyFill="1" applyBorder="1" applyAlignment="1">
      <alignment vertical="center"/>
    </xf>
    <xf numFmtId="0" fontId="0" fillId="7" borderId="2" xfId="0" applyFill="1" applyBorder="1" applyAlignment="1">
      <alignment vertical="center"/>
    </xf>
    <xf numFmtId="0" fontId="2" fillId="5" borderId="2" xfId="0" applyFont="1" applyFill="1" applyBorder="1" applyAlignment="1">
      <alignment horizontal="right" vertical="center"/>
    </xf>
    <xf numFmtId="0" fontId="2" fillId="8" borderId="2" xfId="0" applyFont="1" applyFill="1" applyBorder="1" applyAlignment="1">
      <alignment horizontal="right" vertical="center"/>
    </xf>
    <xf numFmtId="0" fontId="2" fillId="8" borderId="2" xfId="0" applyFont="1" applyFill="1" applyBorder="1" applyAlignment="1">
      <alignment vertical="center"/>
    </xf>
    <xf numFmtId="0" fontId="0" fillId="8" borderId="2" xfId="0" applyFill="1" applyBorder="1" applyAlignment="1">
      <alignment vertical="center"/>
    </xf>
    <xf numFmtId="0" fontId="2" fillId="9" borderId="2" xfId="0" applyFont="1" applyFill="1" applyBorder="1" applyAlignment="1">
      <alignment horizontal="right" vertical="center"/>
    </xf>
    <xf numFmtId="0" fontId="2" fillId="9" borderId="2" xfId="0" applyFont="1" applyFill="1" applyBorder="1" applyAlignment="1">
      <alignment vertical="center"/>
    </xf>
    <xf numFmtId="0" fontId="0" fillId="9" borderId="2" xfId="0" applyFill="1" applyBorder="1" applyAlignment="1">
      <alignment vertical="center"/>
    </xf>
    <xf numFmtId="0" fontId="2" fillId="10" borderId="2" xfId="0" applyFont="1" applyFill="1" applyBorder="1" applyAlignment="1">
      <alignment horizontal="right" vertical="center"/>
    </xf>
    <xf numFmtId="0" fontId="2" fillId="10" borderId="2" xfId="0" applyFont="1" applyFill="1" applyBorder="1" applyAlignment="1">
      <alignment vertical="center"/>
    </xf>
    <xf numFmtId="0" fontId="0" fillId="10" borderId="2" xfId="0" applyFill="1" applyBorder="1" applyAlignment="1">
      <alignment vertical="center"/>
    </xf>
    <xf numFmtId="166" fontId="0" fillId="0" borderId="0" xfId="0" applyNumberFormat="1" applyAlignment="1">
      <alignment horizontal="center"/>
    </xf>
    <xf numFmtId="0" fontId="0" fillId="0" borderId="0" xfId="0" applyAlignment="1"/>
    <xf numFmtId="0" fontId="0" fillId="0" borderId="0" xfId="0" applyAlignment="1">
      <alignment wrapText="1"/>
    </xf>
    <xf numFmtId="0" fontId="8" fillId="0" borderId="0" xfId="0" applyFont="1"/>
    <xf numFmtId="0" fontId="8" fillId="0" borderId="0" xfId="0" applyFont="1" applyAlignment="1"/>
    <xf numFmtId="0" fontId="2" fillId="0" borderId="2" xfId="0" applyFont="1" applyBorder="1" applyAlignment="1">
      <alignment horizontal="center" vertical="center"/>
    </xf>
    <xf numFmtId="49" fontId="2" fillId="0" borderId="2" xfId="0" applyNumberFormat="1" applyFont="1" applyBorder="1" applyAlignment="1">
      <alignment horizontal="center" vertical="center"/>
    </xf>
    <xf numFmtId="0" fontId="2" fillId="0" borderId="0" xfId="0" applyFont="1" applyBorder="1" applyAlignment="1">
      <alignment horizontal="center" vertical="center"/>
    </xf>
    <xf numFmtId="0" fontId="9" fillId="0" borderId="2" xfId="0" applyFont="1" applyBorder="1" applyAlignment="1">
      <alignment horizontal="left" vertical="center"/>
    </xf>
    <xf numFmtId="0" fontId="2" fillId="6" borderId="2" xfId="0" applyFont="1" applyFill="1" applyBorder="1" applyAlignment="1">
      <alignment horizontal="left" vertical="center"/>
    </xf>
    <xf numFmtId="0" fontId="2" fillId="11" borderId="2" xfId="0" applyFont="1" applyFill="1" applyBorder="1" applyAlignment="1">
      <alignment horizontal="left" vertical="center"/>
    </xf>
    <xf numFmtId="49" fontId="10" fillId="0" borderId="0" xfId="0" applyNumberFormat="1" applyFont="1" applyAlignment="1">
      <alignment horizontal="center" vertical="center"/>
    </xf>
    <xf numFmtId="0" fontId="12" fillId="0" borderId="0" xfId="0" applyFont="1" applyAlignment="1">
      <alignment horizontal="left" wrapText="1"/>
    </xf>
    <xf numFmtId="0" fontId="7" fillId="0" borderId="0" xfId="0" applyFont="1" applyAlignment="1"/>
    <xf numFmtId="49" fontId="10" fillId="6" borderId="2" xfId="0" applyNumberFormat="1" applyFont="1" applyFill="1" applyBorder="1" applyAlignment="1" applyProtection="1">
      <alignment horizontal="center" vertical="center"/>
      <protection locked="0"/>
    </xf>
    <xf numFmtId="49" fontId="10" fillId="11" borderId="2"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2" borderId="2" xfId="0" applyNumberFormat="1" applyFont="1" applyFill="1" applyBorder="1" applyAlignment="1" applyProtection="1">
      <alignment horizontal="center" vertical="center"/>
      <protection locked="0"/>
    </xf>
    <xf numFmtId="49" fontId="10" fillId="3" borderId="2" xfId="0" applyNumberFormat="1" applyFont="1" applyFill="1" applyBorder="1" applyAlignment="1" applyProtection="1">
      <alignment horizontal="center" vertical="center"/>
      <protection locked="0"/>
    </xf>
    <xf numFmtId="49" fontId="10" fillId="5" borderId="2" xfId="0" applyNumberFormat="1" applyFont="1" applyFill="1" applyBorder="1" applyAlignment="1" applyProtection="1">
      <alignment horizontal="center" vertical="center"/>
      <protection locked="0"/>
    </xf>
    <xf numFmtId="49" fontId="10" fillId="7" borderId="2" xfId="0" applyNumberFormat="1" applyFont="1" applyFill="1" applyBorder="1" applyAlignment="1" applyProtection="1">
      <alignment horizontal="center" vertical="center"/>
      <protection locked="0"/>
    </xf>
    <xf numFmtId="165" fontId="10" fillId="7" borderId="2" xfId="0" applyNumberFormat="1" applyFont="1" applyFill="1" applyBorder="1" applyAlignment="1" applyProtection="1">
      <alignment horizontal="center" vertical="center"/>
      <protection locked="0"/>
    </xf>
    <xf numFmtId="166" fontId="10" fillId="7" borderId="2" xfId="0" applyNumberFormat="1" applyFont="1" applyFill="1" applyBorder="1" applyAlignment="1" applyProtection="1">
      <alignment horizontal="center" vertical="center"/>
      <protection locked="0"/>
    </xf>
    <xf numFmtId="49" fontId="10" fillId="10" borderId="2" xfId="0" applyNumberFormat="1" applyFont="1" applyFill="1" applyBorder="1" applyAlignment="1" applyProtection="1">
      <alignment horizontal="center" vertical="center"/>
      <protection locked="0"/>
    </xf>
    <xf numFmtId="165" fontId="10" fillId="10" borderId="2" xfId="0" applyNumberFormat="1" applyFont="1" applyFill="1" applyBorder="1" applyAlignment="1" applyProtection="1">
      <alignment horizontal="center" vertical="center"/>
      <protection locked="0"/>
    </xf>
    <xf numFmtId="166" fontId="10" fillId="10" borderId="2" xfId="0" applyNumberFormat="1" applyFont="1" applyFill="1" applyBorder="1" applyAlignment="1" applyProtection="1">
      <alignment horizontal="center" vertical="center"/>
      <protection locked="0"/>
    </xf>
    <xf numFmtId="49" fontId="10" fillId="9" borderId="2" xfId="0" applyNumberFormat="1" applyFont="1" applyFill="1" applyBorder="1" applyAlignment="1" applyProtection="1">
      <alignment horizontal="center" vertical="center"/>
      <protection locked="0"/>
    </xf>
    <xf numFmtId="165" fontId="10" fillId="9" borderId="2" xfId="0" applyNumberFormat="1" applyFont="1" applyFill="1" applyBorder="1" applyAlignment="1" applyProtection="1">
      <alignment horizontal="center" vertical="center"/>
      <protection locked="0"/>
    </xf>
    <xf numFmtId="166" fontId="10" fillId="9" borderId="2" xfId="0" applyNumberFormat="1" applyFont="1" applyFill="1" applyBorder="1" applyAlignment="1" applyProtection="1">
      <alignment horizontal="center" vertical="center"/>
      <protection locked="0"/>
    </xf>
    <xf numFmtId="49" fontId="10" fillId="8" borderId="2" xfId="0" applyNumberFormat="1" applyFont="1" applyFill="1" applyBorder="1" applyAlignment="1" applyProtection="1">
      <alignment horizontal="center" vertical="center"/>
      <protection locked="0"/>
    </xf>
    <xf numFmtId="165" fontId="10" fillId="8" borderId="2" xfId="0" applyNumberFormat="1" applyFont="1" applyFill="1" applyBorder="1" applyAlignment="1" applyProtection="1">
      <alignment horizontal="center" vertical="center"/>
      <protection locked="0"/>
    </xf>
    <xf numFmtId="166" fontId="10" fillId="8" borderId="2" xfId="0" applyNumberFormat="1" applyFont="1" applyFill="1" applyBorder="1" applyAlignment="1" applyProtection="1">
      <alignment horizontal="center" vertical="center"/>
      <protection locked="0"/>
    </xf>
    <xf numFmtId="165" fontId="10" fillId="5" borderId="2" xfId="0" applyNumberFormat="1" applyFont="1" applyFill="1" applyBorder="1" applyAlignment="1" applyProtection="1">
      <alignment horizontal="center" vertical="center"/>
      <protection locked="0"/>
    </xf>
    <xf numFmtId="166" fontId="10" fillId="5" borderId="2" xfId="0" applyNumberFormat="1" applyFont="1" applyFill="1" applyBorder="1" applyAlignment="1" applyProtection="1">
      <alignment horizontal="center" vertical="center"/>
      <protection locked="0"/>
    </xf>
    <xf numFmtId="0" fontId="10" fillId="0" borderId="0" xfId="0" applyFont="1" applyAlignment="1">
      <alignment vertical="top" wrapText="1"/>
    </xf>
    <xf numFmtId="164" fontId="0" fillId="0" borderId="0" xfId="0" applyNumberFormat="1"/>
    <xf numFmtId="0" fontId="0" fillId="0" borderId="2" xfId="0" applyBorder="1"/>
    <xf numFmtId="164" fontId="0" fillId="0" borderId="2" xfId="0" applyNumberFormat="1" applyBorder="1"/>
    <xf numFmtId="2" fontId="0" fillId="0" borderId="0" xfId="0" applyNumberFormat="1"/>
    <xf numFmtId="0" fontId="0" fillId="0" borderId="3" xfId="0" applyBorder="1" applyAlignment="1">
      <alignment vertical="center"/>
    </xf>
    <xf numFmtId="0" fontId="2" fillId="0" borderId="4" xfId="0" applyFont="1" applyBorder="1" applyAlignment="1">
      <alignment vertical="center"/>
    </xf>
    <xf numFmtId="0" fontId="3" fillId="0" borderId="0" xfId="0" applyNumberFormat="1" applyFont="1" applyAlignment="1">
      <alignment vertical="center" wrapText="1"/>
    </xf>
    <xf numFmtId="0" fontId="4" fillId="0" borderId="0" xfId="0" applyFont="1" applyBorder="1" applyAlignment="1"/>
    <xf numFmtId="0" fontId="6" fillId="0" borderId="0" xfId="0" applyFont="1" applyAlignment="1">
      <alignment vertical="top"/>
    </xf>
    <xf numFmtId="0" fontId="5" fillId="0" borderId="0" xfId="0" applyFont="1" applyBorder="1" applyAlignment="1"/>
    <xf numFmtId="0" fontId="9" fillId="0" borderId="0" xfId="0" applyFont="1" applyAlignment="1"/>
    <xf numFmtId="0" fontId="0" fillId="0" borderId="0" xfId="0" applyBorder="1" applyAlignment="1">
      <alignment vertical="top"/>
    </xf>
    <xf numFmtId="0" fontId="3" fillId="0" borderId="0" xfId="0" applyNumberFormat="1" applyFont="1" applyBorder="1" applyAlignment="1">
      <alignment vertical="center" wrapText="1"/>
    </xf>
    <xf numFmtId="0" fontId="0" fillId="0" borderId="0" xfId="0" applyBorder="1" applyAlignment="1"/>
    <xf numFmtId="0" fontId="9" fillId="0" borderId="0" xfId="0" applyFont="1" applyAlignment="1">
      <alignment horizontal="left"/>
    </xf>
    <xf numFmtId="0" fontId="10" fillId="0" borderId="0" xfId="0" applyFont="1" applyBorder="1"/>
    <xf numFmtId="0" fontId="16" fillId="0" borderId="0" xfId="0" applyFont="1" applyBorder="1"/>
    <xf numFmtId="49" fontId="10" fillId="0" borderId="2" xfId="0" applyNumberFormat="1" applyFont="1" applyBorder="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0" fontId="2"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6" borderId="2" xfId="0" applyFont="1" applyFill="1" applyBorder="1" applyAlignment="1">
      <alignment horizontal="left" vertical="center" wrapText="1"/>
    </xf>
    <xf numFmtId="0" fontId="10" fillId="11" borderId="2"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0" fillId="0" borderId="0" xfId="0" applyFont="1" applyAlignment="1">
      <alignment vertical="center" wrapText="1"/>
    </xf>
    <xf numFmtId="0" fontId="10" fillId="4" borderId="2" xfId="0" applyFont="1" applyFill="1" applyBorder="1" applyAlignment="1">
      <alignment vertical="center" wrapText="1"/>
    </xf>
    <xf numFmtId="0" fontId="10" fillId="2" borderId="2" xfId="0" applyFont="1" applyFill="1" applyBorder="1" applyAlignment="1">
      <alignment vertical="center" wrapText="1"/>
    </xf>
    <xf numFmtId="0" fontId="10" fillId="0" borderId="0" xfId="0" applyFont="1" applyFill="1" applyBorder="1" applyAlignment="1">
      <alignment vertical="center" wrapText="1"/>
    </xf>
    <xf numFmtId="0" fontId="10" fillId="5" borderId="2" xfId="0" applyFont="1" applyFill="1" applyBorder="1" applyAlignment="1">
      <alignment vertical="center" wrapText="1"/>
    </xf>
    <xf numFmtId="0" fontId="10" fillId="6" borderId="2" xfId="0" applyFont="1" applyFill="1" applyBorder="1" applyAlignment="1">
      <alignment vertical="center" wrapText="1"/>
    </xf>
    <xf numFmtId="0" fontId="10" fillId="7" borderId="2" xfId="0" applyFont="1" applyFill="1" applyBorder="1" applyAlignment="1">
      <alignment vertical="center" wrapText="1"/>
    </xf>
    <xf numFmtId="0" fontId="10" fillId="10" borderId="2" xfId="0" applyFont="1" applyFill="1" applyBorder="1" applyAlignment="1">
      <alignment vertical="center" wrapText="1"/>
    </xf>
    <xf numFmtId="0" fontId="10" fillId="9" borderId="2" xfId="0" applyFont="1" applyFill="1" applyBorder="1" applyAlignment="1">
      <alignment vertical="center" wrapText="1"/>
    </xf>
    <xf numFmtId="0" fontId="10" fillId="8" borderId="2" xfId="0" applyFont="1" applyFill="1" applyBorder="1" applyAlignment="1">
      <alignment vertical="center" wrapText="1"/>
    </xf>
    <xf numFmtId="0" fontId="0" fillId="0" borderId="0" xfId="0" applyAlignment="1">
      <alignment vertical="center" wrapText="1"/>
    </xf>
    <xf numFmtId="0" fontId="15" fillId="6" borderId="2" xfId="0" applyFont="1" applyFill="1" applyBorder="1" applyAlignment="1">
      <alignment vertical="center"/>
    </xf>
    <xf numFmtId="0" fontId="14" fillId="6" borderId="2" xfId="0" applyFont="1" applyFill="1" applyBorder="1" applyAlignment="1">
      <alignment vertical="center" wrapText="1"/>
    </xf>
    <xf numFmtId="164" fontId="0" fillId="0" borderId="0" xfId="0" applyNumberFormat="1" applyAlignment="1">
      <alignment horizontal="center"/>
    </xf>
    <xf numFmtId="167" fontId="0" fillId="0" borderId="0" xfId="0" applyNumberFormat="1" applyAlignment="1"/>
    <xf numFmtId="0" fontId="3" fillId="0" borderId="0" xfId="0" applyFont="1" applyAlignment="1">
      <alignment horizontal="left"/>
    </xf>
    <xf numFmtId="0" fontId="0" fillId="0" borderId="1" xfId="0" applyBorder="1" applyAlignment="1"/>
    <xf numFmtId="1" fontId="10" fillId="7" borderId="2" xfId="0" applyNumberFormat="1" applyFont="1" applyFill="1" applyBorder="1" applyAlignment="1" applyProtection="1">
      <alignment horizontal="center" vertical="center"/>
      <protection locked="0"/>
    </xf>
    <xf numFmtId="49" fontId="19" fillId="4" borderId="2" xfId="1" applyNumberFormat="1" applyFill="1" applyBorder="1" applyAlignment="1" applyProtection="1">
      <alignment horizontal="center" vertical="center"/>
      <protection locked="0"/>
    </xf>
    <xf numFmtId="1" fontId="10" fillId="6" borderId="2" xfId="0" applyNumberFormat="1" applyFont="1" applyFill="1" applyBorder="1" applyAlignment="1" applyProtection="1">
      <alignment horizontal="center" vertical="center"/>
      <protection locked="0"/>
    </xf>
    <xf numFmtId="49" fontId="10" fillId="0" borderId="0" xfId="0" applyNumberFormat="1" applyFont="1" applyFill="1" applyBorder="1" applyAlignment="1" applyProtection="1">
      <alignment horizontal="center" vertical="center"/>
    </xf>
    <xf numFmtId="49" fontId="10" fillId="0" borderId="0" xfId="0" applyNumberFormat="1" applyFont="1" applyAlignment="1" applyProtection="1">
      <alignment horizontal="center" vertical="center"/>
    </xf>
    <xf numFmtId="0" fontId="10" fillId="0" borderId="0" xfId="0" applyFont="1" applyAlignment="1" applyProtection="1">
      <alignment vertical="center"/>
    </xf>
    <xf numFmtId="165" fontId="10" fillId="0" borderId="0" xfId="0" applyNumberFormat="1" applyFont="1" applyAlignment="1" applyProtection="1">
      <alignment horizontal="center" vertical="center"/>
    </xf>
    <xf numFmtId="0" fontId="1" fillId="0" borderId="0" xfId="0" applyFont="1" applyAlignment="1">
      <alignment wrapText="1"/>
    </xf>
    <xf numFmtId="0" fontId="0" fillId="0" borderId="0" xfId="0" applyAlignment="1">
      <alignment vertical="top"/>
    </xf>
    <xf numFmtId="0" fontId="15" fillId="7" borderId="2" xfId="0" applyFont="1" applyFill="1" applyBorder="1" applyAlignment="1">
      <alignment vertical="center"/>
    </xf>
    <xf numFmtId="0" fontId="15" fillId="0" borderId="2" xfId="0" applyFont="1" applyBorder="1" applyAlignment="1">
      <alignment vertical="center"/>
    </xf>
    <xf numFmtId="0" fontId="14" fillId="7" borderId="2" xfId="0" applyFont="1" applyFill="1" applyBorder="1" applyAlignment="1">
      <alignment vertical="center" wrapText="1"/>
    </xf>
    <xf numFmtId="166" fontId="0" fillId="0" borderId="0" xfId="0" applyNumberFormat="1"/>
    <xf numFmtId="0" fontId="5" fillId="0" borderId="0" xfId="0" applyFont="1" applyAlignment="1">
      <alignment horizontal="left"/>
    </xf>
    <xf numFmtId="0" fontId="0" fillId="0" borderId="0" xfId="0" applyBorder="1" applyAlignment="1">
      <alignment horizontal="left"/>
    </xf>
    <xf numFmtId="0" fontId="5" fillId="0" borderId="0" xfId="0" applyFont="1" applyBorder="1" applyAlignment="1">
      <alignment horizontal="left"/>
    </xf>
    <xf numFmtId="0" fontId="0" fillId="7" borderId="2" xfId="0" applyFont="1" applyFill="1" applyBorder="1" applyAlignment="1">
      <alignment vertical="center" wrapText="1"/>
    </xf>
    <xf numFmtId="0" fontId="0" fillId="10" borderId="2" xfId="0" applyFont="1" applyFill="1" applyBorder="1" applyAlignment="1">
      <alignment vertical="center" wrapText="1"/>
    </xf>
    <xf numFmtId="0" fontId="0" fillId="9" borderId="2" xfId="0" applyFont="1" applyFill="1" applyBorder="1" applyAlignment="1">
      <alignment vertical="center" wrapText="1"/>
    </xf>
    <xf numFmtId="0" fontId="0" fillId="8" borderId="2" xfId="0" applyFont="1" applyFill="1" applyBorder="1" applyAlignment="1">
      <alignment vertical="center" wrapText="1"/>
    </xf>
    <xf numFmtId="0" fontId="0" fillId="5" borderId="2" xfId="0" applyFont="1" applyFill="1" applyBorder="1" applyAlignment="1">
      <alignment vertical="center" wrapText="1"/>
    </xf>
    <xf numFmtId="2" fontId="0" fillId="0" borderId="0" xfId="0" applyNumberFormat="1" applyAlignment="1">
      <alignment horizontal="center"/>
    </xf>
    <xf numFmtId="49" fontId="0" fillId="4" borderId="2" xfId="0" applyNumberFormat="1" applyFont="1" applyFill="1" applyBorder="1" applyAlignment="1" applyProtection="1">
      <alignment horizontal="center" vertical="center"/>
      <protection locked="0"/>
    </xf>
    <xf numFmtId="49" fontId="0" fillId="2" borderId="2" xfId="0" applyNumberFormat="1" applyFont="1" applyFill="1" applyBorder="1" applyAlignment="1" applyProtection="1">
      <alignment horizontal="center" vertical="center"/>
      <protection locked="0"/>
    </xf>
    <xf numFmtId="49" fontId="0" fillId="3" borderId="2" xfId="0" applyNumberFormat="1" applyFont="1" applyFill="1" applyBorder="1" applyAlignment="1" applyProtection="1">
      <alignment horizontal="center" vertical="center"/>
      <protection locked="0"/>
    </xf>
    <xf numFmtId="49" fontId="0" fillId="5" borderId="2" xfId="0" applyNumberFormat="1" applyFont="1" applyFill="1" applyBorder="1" applyAlignment="1" applyProtection="1">
      <alignment horizontal="center" vertical="center"/>
      <protection locked="0"/>
    </xf>
    <xf numFmtId="49" fontId="0" fillId="6" borderId="2" xfId="0" applyNumberFormat="1" applyFont="1" applyFill="1" applyBorder="1" applyAlignment="1" applyProtection="1">
      <alignment horizontal="center" vertical="center"/>
      <protection locked="0"/>
    </xf>
    <xf numFmtId="49" fontId="0" fillId="7" borderId="2" xfId="0" applyNumberFormat="1" applyFont="1" applyFill="1" applyBorder="1" applyAlignment="1" applyProtection="1">
      <alignment horizontal="center" vertical="center"/>
      <protection locked="0"/>
    </xf>
    <xf numFmtId="165" fontId="0" fillId="7" borderId="2" xfId="0" applyNumberFormat="1" applyFont="1" applyFill="1" applyBorder="1" applyAlignment="1" applyProtection="1">
      <alignment horizontal="center" vertical="center"/>
      <protection locked="0"/>
    </xf>
    <xf numFmtId="0" fontId="5" fillId="0" borderId="0" xfId="0" applyFont="1" applyAlignment="1">
      <alignment horizontal="left"/>
    </xf>
    <xf numFmtId="0" fontId="1" fillId="0" borderId="0" xfId="0" applyFont="1" applyAlignment="1">
      <alignment horizontal="left" wrapText="1"/>
    </xf>
    <xf numFmtId="0" fontId="0" fillId="3" borderId="2" xfId="0" applyFont="1" applyFill="1" applyBorder="1" applyAlignment="1">
      <alignment vertical="center" wrapText="1"/>
    </xf>
    <xf numFmtId="0" fontId="0" fillId="0" borderId="0" xfId="0" applyAlignment="1">
      <alignment wrapText="1"/>
    </xf>
    <xf numFmtId="0" fontId="15" fillId="5" borderId="5" xfId="0" applyFont="1" applyFill="1" applyBorder="1" applyAlignment="1">
      <alignment horizontal="left" vertical="center"/>
    </xf>
    <xf numFmtId="0" fontId="0" fillId="5" borderId="6" xfId="0" applyFill="1" applyBorder="1" applyAlignment="1">
      <alignment horizontal="left" vertical="center"/>
    </xf>
    <xf numFmtId="0" fontId="0" fillId="5" borderId="7" xfId="0" applyFill="1" applyBorder="1" applyAlignment="1">
      <alignment horizontal="left" vertical="center"/>
    </xf>
    <xf numFmtId="49" fontId="10" fillId="0" borderId="2" xfId="0" applyNumberFormat="1" applyFont="1" applyBorder="1" applyAlignment="1" applyProtection="1">
      <alignment horizontal="left" vertical="top"/>
      <protection locked="0"/>
    </xf>
    <xf numFmtId="0" fontId="12" fillId="0" borderId="2" xfId="0" applyFont="1" applyBorder="1" applyAlignment="1">
      <alignment horizontal="left" vertical="top" wrapText="1"/>
    </xf>
    <xf numFmtId="0" fontId="8" fillId="0" borderId="0" xfId="0" applyFont="1" applyAlignment="1">
      <alignment horizontal="center" vertical="center"/>
    </xf>
    <xf numFmtId="0" fontId="10" fillId="0" borderId="0" xfId="0" applyFont="1" applyAlignment="1">
      <alignment horizontal="left" vertical="top" wrapText="1"/>
    </xf>
    <xf numFmtId="0" fontId="15" fillId="3" borderId="2" xfId="0" applyFont="1" applyFill="1" applyBorder="1" applyAlignment="1">
      <alignment horizontal="left" vertical="center" wrapText="1"/>
    </xf>
    <xf numFmtId="0" fontId="15" fillId="2" borderId="2" xfId="0" applyFont="1" applyFill="1" applyBorder="1" applyAlignment="1">
      <alignment horizontal="left" vertical="center"/>
    </xf>
    <xf numFmtId="0" fontId="10" fillId="2" borderId="2" xfId="0" applyFont="1" applyFill="1" applyBorder="1" applyAlignment="1">
      <alignment horizontal="left" vertical="center"/>
    </xf>
    <xf numFmtId="0" fontId="15" fillId="6" borderId="5" xfId="0" applyFont="1" applyFill="1" applyBorder="1" applyAlignment="1">
      <alignment horizontal="center" vertical="center" wrapText="1"/>
    </xf>
    <xf numFmtId="0" fontId="0" fillId="6" borderId="6" xfId="0" applyFill="1" applyBorder="1" applyAlignment="1">
      <alignment horizontal="center" vertical="center" wrapText="1"/>
    </xf>
    <xf numFmtId="0" fontId="0" fillId="6" borderId="7" xfId="0" applyFill="1" applyBorder="1" applyAlignment="1">
      <alignment horizontal="center" vertical="center" wrapText="1"/>
    </xf>
    <xf numFmtId="0" fontId="0" fillId="0" borderId="0" xfId="0" applyAlignment="1">
      <alignment wrapText="1"/>
    </xf>
    <xf numFmtId="0" fontId="0" fillId="0" borderId="0" xfId="0" applyFont="1" applyAlignment="1">
      <alignment horizontal="left" wrapText="1"/>
    </xf>
    <xf numFmtId="0" fontId="1" fillId="0" borderId="0" xfId="0" applyFont="1" applyAlignment="1">
      <alignment horizontal="left" wrapText="1"/>
    </xf>
    <xf numFmtId="0" fontId="7" fillId="0" borderId="9" xfId="0" applyFont="1" applyBorder="1" applyAlignment="1">
      <alignment horizontal="left"/>
    </xf>
    <xf numFmtId="0" fontId="8" fillId="0" borderId="0" xfId="0" applyFont="1" applyAlignment="1">
      <alignment horizontal="center"/>
    </xf>
    <xf numFmtId="0" fontId="11" fillId="0" borderId="0" xfId="0" applyFont="1" applyAlignment="1">
      <alignment horizontal="left"/>
    </xf>
    <xf numFmtId="0" fontId="8" fillId="0" borderId="0" xfId="0" applyFont="1" applyAlignment="1">
      <alignment horizontal="left"/>
    </xf>
    <xf numFmtId="0" fontId="4" fillId="0" borderId="0" xfId="0" applyFont="1" applyBorder="1" applyAlignment="1">
      <alignment horizontal="center"/>
    </xf>
    <xf numFmtId="0" fontId="5" fillId="0" borderId="9" xfId="0" applyFont="1" applyBorder="1" applyAlignment="1">
      <alignment horizontal="left"/>
    </xf>
    <xf numFmtId="0" fontId="0" fillId="0" borderId="9" xfId="0" applyBorder="1" applyAlignment="1">
      <alignment horizontal="left"/>
    </xf>
    <xf numFmtId="0" fontId="2" fillId="0" borderId="0" xfId="0" applyFont="1" applyAlignment="1">
      <alignment horizontal="left"/>
    </xf>
    <xf numFmtId="0" fontId="13" fillId="0" borderId="0" xfId="0" applyFont="1" applyAlignment="1">
      <alignment horizontal="left" wrapText="1"/>
    </xf>
    <xf numFmtId="0" fontId="0" fillId="0" borderId="0" xfId="0" applyAlignment="1">
      <alignment horizontal="left"/>
    </xf>
    <xf numFmtId="0" fontId="4" fillId="0" borderId="0" xfId="0" applyFont="1" applyAlignment="1">
      <alignment horizontal="center"/>
    </xf>
    <xf numFmtId="0" fontId="5" fillId="0" borderId="0" xfId="0" applyFont="1" applyAlignment="1">
      <alignment horizontal="left"/>
    </xf>
    <xf numFmtId="0" fontId="16" fillId="0" borderId="0" xfId="0" applyFont="1" applyBorder="1" applyAlignment="1">
      <alignment horizontal="center"/>
    </xf>
    <xf numFmtId="165" fontId="0" fillId="0" borderId="9" xfId="0" applyNumberFormat="1" applyBorder="1" applyAlignment="1">
      <alignment horizontal="center"/>
    </xf>
    <xf numFmtId="164" fontId="0" fillId="0" borderId="9" xfId="0" applyNumberFormat="1" applyBorder="1" applyAlignment="1">
      <alignment horizontal="center"/>
    </xf>
    <xf numFmtId="0" fontId="0" fillId="0" borderId="0" xfId="0" applyAlignment="1">
      <alignment horizontal="right"/>
    </xf>
    <xf numFmtId="0" fontId="0" fillId="0" borderId="1" xfId="0" applyBorder="1" applyAlignment="1">
      <alignment horizontal="left"/>
    </xf>
    <xf numFmtId="0" fontId="5" fillId="0" borderId="9" xfId="0" applyFont="1" applyBorder="1" applyAlignment="1">
      <alignment horizontal="center"/>
    </xf>
    <xf numFmtId="0" fontId="4" fillId="0" borderId="0" xfId="0" applyFont="1" applyAlignment="1">
      <alignment horizontal="left"/>
    </xf>
    <xf numFmtId="0" fontId="1" fillId="0" borderId="9" xfId="0" applyFont="1" applyBorder="1" applyAlignment="1">
      <alignment horizontal="center"/>
    </xf>
    <xf numFmtId="0" fontId="12" fillId="0" borderId="0" xfId="0" applyFont="1" applyAlignment="1">
      <alignment horizontal="left" wrapText="1"/>
    </xf>
    <xf numFmtId="0" fontId="4" fillId="0" borderId="2" xfId="0" applyFont="1" applyBorder="1" applyAlignment="1">
      <alignment horizontal="center"/>
    </xf>
    <xf numFmtId="164" fontId="0" fillId="0" borderId="0" xfId="0" applyNumberFormat="1" applyBorder="1" applyAlignment="1">
      <alignment horizontal="center"/>
    </xf>
    <xf numFmtId="0" fontId="2" fillId="0" borderId="0" xfId="0" applyFont="1" applyBorder="1" applyAlignment="1">
      <alignment horizontal="center"/>
    </xf>
    <xf numFmtId="0" fontId="0" fillId="0" borderId="9" xfId="0" applyBorder="1" applyAlignment="1">
      <alignment horizontal="center"/>
    </xf>
    <xf numFmtId="0" fontId="6" fillId="0" borderId="0" xfId="0" applyFont="1" applyAlignment="1">
      <alignment horizontal="center" vertical="top" wrapText="1"/>
    </xf>
    <xf numFmtId="0" fontId="0" fillId="0" borderId="3" xfId="0" applyBorder="1" applyAlignment="1">
      <alignment horizontal="left" vertical="top" wrapText="1"/>
    </xf>
    <xf numFmtId="0" fontId="0" fillId="0" borderId="10" xfId="0" applyBorder="1" applyAlignment="1">
      <alignment horizontal="left" vertical="top" wrapText="1"/>
    </xf>
    <xf numFmtId="0" fontId="12" fillId="0" borderId="0" xfId="0" applyNumberFormat="1" applyFont="1" applyAlignment="1">
      <alignment horizontal="left" vertical="center" wrapText="1"/>
    </xf>
    <xf numFmtId="0" fontId="0" fillId="0" borderId="0" xfId="0" applyAlignment="1">
      <alignment horizontal="center"/>
    </xf>
    <xf numFmtId="0" fontId="4" fillId="12" borderId="2" xfId="0" applyFont="1" applyFill="1" applyBorder="1" applyAlignment="1">
      <alignment horizontal="center"/>
    </xf>
    <xf numFmtId="0" fontId="5" fillId="0" borderId="0" xfId="0" applyFont="1" applyAlignment="1">
      <alignment horizontal="center"/>
    </xf>
    <xf numFmtId="0" fontId="3" fillId="0" borderId="0" xfId="0" applyNumberFormat="1" applyFont="1" applyAlignment="1">
      <alignment horizontal="center" vertical="center" wrapText="1"/>
    </xf>
    <xf numFmtId="0" fontId="9" fillId="0" borderId="0" xfId="0" applyFont="1" applyAlignment="1">
      <alignment horizontal="left"/>
    </xf>
    <xf numFmtId="0" fontId="4" fillId="0" borderId="0" xfId="0" applyFont="1" applyAlignment="1">
      <alignment horizontal="right"/>
    </xf>
    <xf numFmtId="0" fontId="0" fillId="0" borderId="0" xfId="0" applyAlignment="1"/>
    <xf numFmtId="167" fontId="0" fillId="0" borderId="0" xfId="0" applyNumberFormat="1" applyAlignment="1">
      <alignment horizontal="left"/>
    </xf>
    <xf numFmtId="0" fontId="0" fillId="0" borderId="8" xfId="0" applyBorder="1" applyAlignment="1">
      <alignment horizontal="right"/>
    </xf>
    <xf numFmtId="0" fontId="9" fillId="0" borderId="0" xfId="0" applyFont="1" applyAlignment="1">
      <alignment horizontal="center"/>
    </xf>
    <xf numFmtId="0" fontId="9" fillId="0" borderId="0" xfId="0" applyFont="1" applyBorder="1" applyAlignment="1">
      <alignment horizontal="left"/>
    </xf>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45</xdr:col>
      <xdr:colOff>38100</xdr:colOff>
      <xdr:row>0</xdr:row>
      <xdr:rowOff>0</xdr:rowOff>
    </xdr:from>
    <xdr:to>
      <xdr:col>83</xdr:col>
      <xdr:colOff>38100</xdr:colOff>
      <xdr:row>3</xdr:row>
      <xdr:rowOff>241300</xdr:rowOff>
    </xdr:to>
    <xdr:pic>
      <xdr:nvPicPr>
        <xdr:cNvPr id="3119" name="Picture 1" descr="SizedLogo">
          <a:extLst>
            <a:ext uri="{FF2B5EF4-FFF2-40B4-BE49-F238E27FC236}">
              <a16:creationId xmlns:a16="http://schemas.microsoft.com/office/drawing/2014/main" id="{6AD87EAD-B2C3-4142-97E1-7CB368585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0" y="0"/>
          <a:ext cx="2413000" cy="73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44</xdr:col>
      <xdr:colOff>38100</xdr:colOff>
      <xdr:row>0</xdr:row>
      <xdr:rowOff>0</xdr:rowOff>
    </xdr:from>
    <xdr:to>
      <xdr:col>83</xdr:col>
      <xdr:colOff>0</xdr:colOff>
      <xdr:row>4</xdr:row>
      <xdr:rowOff>50800</xdr:rowOff>
    </xdr:to>
    <xdr:pic>
      <xdr:nvPicPr>
        <xdr:cNvPr id="2095" name="Picture 1" descr="SizedLogo">
          <a:extLst>
            <a:ext uri="{FF2B5EF4-FFF2-40B4-BE49-F238E27FC236}">
              <a16:creationId xmlns:a16="http://schemas.microsoft.com/office/drawing/2014/main" id="{CDC34D79-727C-E54D-86F9-BAE6B224F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2100" y="0"/>
          <a:ext cx="243840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97"/>
  <sheetViews>
    <sheetView tabSelected="1" view="pageLayout" topLeftCell="B1" zoomScale="150" zoomScaleNormal="90" zoomScalePageLayoutView="150" workbookViewId="0">
      <selection activeCell="C14" sqref="C14"/>
    </sheetView>
  </sheetViews>
  <sheetFormatPr baseColWidth="10" defaultColWidth="9.1640625" defaultRowHeight="13"/>
  <cols>
    <col min="1" max="1" width="15.1640625" style="10" customWidth="1"/>
    <col min="2" max="2" width="28.1640625" style="12" bestFit="1" customWidth="1"/>
    <col min="3" max="3" width="18.5" style="13" customWidth="1"/>
    <col min="4" max="4" width="74" style="113" customWidth="1"/>
    <col min="5" max="16384" width="9.1640625" style="10"/>
  </cols>
  <sheetData>
    <row r="1" spans="1:4" ht="14">
      <c r="B1" s="158" t="s">
        <v>13</v>
      </c>
      <c r="C1" s="158"/>
      <c r="D1" s="158"/>
    </row>
    <row r="3" spans="1:4" ht="55.5" customHeight="1">
      <c r="A3" s="159" t="s">
        <v>3</v>
      </c>
      <c r="B3" s="159"/>
      <c r="C3" s="159"/>
      <c r="D3" s="159"/>
    </row>
    <row r="4" spans="1:4">
      <c r="B4" s="78"/>
      <c r="C4" s="78"/>
      <c r="D4" s="78"/>
    </row>
    <row r="5" spans="1:4" ht="15" customHeight="1">
      <c r="A5" s="49" t="s">
        <v>112</v>
      </c>
      <c r="B5" s="49" t="s">
        <v>92</v>
      </c>
      <c r="C5" s="50" t="s">
        <v>93</v>
      </c>
      <c r="D5" s="98" t="s">
        <v>113</v>
      </c>
    </row>
    <row r="6" spans="1:4" ht="15" customHeight="1">
      <c r="A6" s="52" t="s">
        <v>60</v>
      </c>
      <c r="B6" s="49"/>
      <c r="C6" s="96"/>
      <c r="D6" s="99"/>
    </row>
    <row r="7" spans="1:4" ht="15" customHeight="1">
      <c r="A7" s="51"/>
      <c r="B7" s="53" t="s">
        <v>59</v>
      </c>
      <c r="C7" s="58"/>
      <c r="D7" s="100" t="s">
        <v>14</v>
      </c>
    </row>
    <row r="8" spans="1:4" ht="15" customHeight="1">
      <c r="A8" s="51"/>
      <c r="B8" s="54" t="s">
        <v>89</v>
      </c>
      <c r="C8" s="59"/>
      <c r="D8" s="101" t="s">
        <v>15</v>
      </c>
    </row>
    <row r="9" spans="1:4" ht="15" customHeight="1">
      <c r="A9" s="51"/>
      <c r="B9" s="19"/>
      <c r="C9" s="123"/>
      <c r="D9" s="102"/>
    </row>
    <row r="10" spans="1:4" ht="15" customHeight="1">
      <c r="A10" s="25" t="s">
        <v>106</v>
      </c>
      <c r="B10" s="11"/>
      <c r="C10" s="124"/>
      <c r="D10" s="103"/>
    </row>
    <row r="11" spans="1:4" ht="15" customHeight="1">
      <c r="A11" s="23"/>
      <c r="B11" s="24" t="s">
        <v>91</v>
      </c>
      <c r="C11" s="142"/>
      <c r="D11" s="104" t="s">
        <v>20</v>
      </c>
    </row>
    <row r="12" spans="1:4" ht="15" customHeight="1">
      <c r="A12" s="23"/>
      <c r="B12" s="24" t="s">
        <v>90</v>
      </c>
      <c r="C12" s="142"/>
      <c r="D12" s="104" t="s">
        <v>20</v>
      </c>
    </row>
    <row r="13" spans="1:4" ht="15" customHeight="1">
      <c r="A13" s="23"/>
      <c r="B13" s="24" t="s">
        <v>36</v>
      </c>
      <c r="C13" s="142"/>
      <c r="D13" s="104" t="s">
        <v>16</v>
      </c>
    </row>
    <row r="14" spans="1:4" ht="15" customHeight="1">
      <c r="A14" s="23"/>
      <c r="B14" s="24" t="s">
        <v>37</v>
      </c>
      <c r="C14" s="121"/>
      <c r="D14" s="104"/>
    </row>
    <row r="15" spans="1:4" ht="15" customHeight="1">
      <c r="A15" s="23"/>
      <c r="B15" s="24" t="s">
        <v>38</v>
      </c>
      <c r="C15" s="60"/>
      <c r="D15" s="104" t="s">
        <v>39</v>
      </c>
    </row>
    <row r="16" spans="1:4" ht="15" customHeight="1">
      <c r="B16" s="10"/>
      <c r="C16" s="125"/>
      <c r="D16" s="103"/>
    </row>
    <row r="17" spans="1:4" ht="15" customHeight="1">
      <c r="A17" s="18" t="s">
        <v>77</v>
      </c>
      <c r="B17" s="10"/>
      <c r="C17" s="125"/>
      <c r="D17" s="103"/>
    </row>
    <row r="18" spans="1:4" ht="15" customHeight="1">
      <c r="A18" s="161" t="s">
        <v>100</v>
      </c>
      <c r="B18" s="17" t="s">
        <v>23</v>
      </c>
      <c r="C18" s="143"/>
      <c r="D18" s="105" t="s">
        <v>49</v>
      </c>
    </row>
    <row r="19" spans="1:4" ht="15" customHeight="1">
      <c r="A19" s="162"/>
      <c r="B19" s="17" t="s">
        <v>24</v>
      </c>
      <c r="C19" s="61"/>
      <c r="D19" s="105" t="s">
        <v>50</v>
      </c>
    </row>
    <row r="20" spans="1:4" ht="15" customHeight="1">
      <c r="A20" s="19"/>
      <c r="B20" s="20"/>
      <c r="C20" s="123"/>
      <c r="D20" s="106"/>
    </row>
    <row r="21" spans="1:4" ht="15" customHeight="1">
      <c r="A21" s="22" t="s">
        <v>105</v>
      </c>
      <c r="B21" s="10"/>
      <c r="C21" s="125"/>
      <c r="D21" s="103"/>
    </row>
    <row r="22" spans="1:4">
      <c r="A22" s="160" t="s">
        <v>102</v>
      </c>
      <c r="B22" s="21" t="s">
        <v>33</v>
      </c>
      <c r="C22" s="62"/>
      <c r="D22" s="151" t="s">
        <v>156</v>
      </c>
    </row>
    <row r="23" spans="1:4">
      <c r="A23" s="160"/>
      <c r="B23" s="21" t="s">
        <v>34</v>
      </c>
      <c r="C23" s="144"/>
      <c r="D23" s="151" t="s">
        <v>157</v>
      </c>
    </row>
    <row r="24" spans="1:4">
      <c r="A24" s="160"/>
      <c r="B24" s="21" t="s">
        <v>35</v>
      </c>
      <c r="C24" s="62"/>
      <c r="D24" s="151" t="s">
        <v>158</v>
      </c>
    </row>
    <row r="25" spans="1:4">
      <c r="C25" s="124"/>
      <c r="D25" s="103"/>
    </row>
    <row r="26" spans="1:4" ht="16">
      <c r="A26" s="28" t="s">
        <v>82</v>
      </c>
      <c r="C26" s="124"/>
      <c r="D26" s="103"/>
    </row>
    <row r="27" spans="1:4">
      <c r="A27" s="153" t="s">
        <v>114</v>
      </c>
      <c r="B27" s="27" t="s">
        <v>25</v>
      </c>
      <c r="C27" s="145"/>
      <c r="D27" s="107" t="s">
        <v>52</v>
      </c>
    </row>
    <row r="28" spans="1:4">
      <c r="A28" s="154"/>
      <c r="B28" s="27" t="s">
        <v>26</v>
      </c>
      <c r="C28" s="63"/>
      <c r="D28" s="107" t="s">
        <v>52</v>
      </c>
    </row>
    <row r="29" spans="1:4">
      <c r="A29" s="154"/>
      <c r="B29" s="27" t="s">
        <v>27</v>
      </c>
      <c r="C29" s="63"/>
      <c r="D29" s="107" t="s">
        <v>52</v>
      </c>
    </row>
    <row r="30" spans="1:4">
      <c r="A30" s="154"/>
      <c r="B30" s="27" t="s">
        <v>28</v>
      </c>
      <c r="C30" s="63"/>
      <c r="D30" s="107" t="s">
        <v>52</v>
      </c>
    </row>
    <row r="31" spans="1:4">
      <c r="A31" s="154"/>
      <c r="B31" s="27" t="s">
        <v>29</v>
      </c>
      <c r="C31" s="63"/>
      <c r="D31" s="107" t="s">
        <v>51</v>
      </c>
    </row>
    <row r="32" spans="1:4">
      <c r="A32" s="155"/>
      <c r="B32" s="27" t="s">
        <v>30</v>
      </c>
      <c r="C32" s="63"/>
      <c r="D32" s="107" t="s">
        <v>53</v>
      </c>
    </row>
    <row r="33" spans="1:4">
      <c r="C33" s="124"/>
      <c r="D33" s="103"/>
    </row>
    <row r="34" spans="1:4" ht="16">
      <c r="A34" s="30" t="s">
        <v>87</v>
      </c>
      <c r="C34" s="124"/>
      <c r="D34" s="103"/>
    </row>
    <row r="35" spans="1:4" ht="20.25" customHeight="1">
      <c r="A35" s="163" t="s">
        <v>48</v>
      </c>
      <c r="B35" s="29" t="s">
        <v>31</v>
      </c>
      <c r="C35" s="146"/>
      <c r="D35" s="108" t="s">
        <v>121</v>
      </c>
    </row>
    <row r="36" spans="1:4" ht="26">
      <c r="A36" s="164"/>
      <c r="B36" s="114" t="s">
        <v>46</v>
      </c>
      <c r="C36" s="122"/>
      <c r="D36" s="115" t="s">
        <v>22</v>
      </c>
    </row>
    <row r="37" spans="1:4" ht="15.75" customHeight="1">
      <c r="A37" s="165"/>
      <c r="B37" s="29" t="s">
        <v>32</v>
      </c>
      <c r="C37" s="58"/>
      <c r="D37" s="108" t="s">
        <v>19</v>
      </c>
    </row>
    <row r="38" spans="1:4">
      <c r="C38" s="124"/>
      <c r="D38" s="103"/>
    </row>
    <row r="39" spans="1:4">
      <c r="A39" s="130" t="s">
        <v>8</v>
      </c>
      <c r="C39" s="97"/>
      <c r="D39" s="103"/>
    </row>
    <row r="40" spans="1:4" ht="26">
      <c r="A40" s="31" t="s">
        <v>133</v>
      </c>
      <c r="B40" s="129" t="s">
        <v>9</v>
      </c>
      <c r="C40" s="64"/>
      <c r="D40" s="131" t="s">
        <v>10</v>
      </c>
    </row>
    <row r="41" spans="1:4">
      <c r="A41" s="31"/>
      <c r="B41" s="32" t="s">
        <v>54</v>
      </c>
      <c r="C41" s="120"/>
      <c r="D41" s="136" t="s">
        <v>159</v>
      </c>
    </row>
    <row r="42" spans="1:4">
      <c r="A42" s="33"/>
      <c r="B42" s="32" t="s">
        <v>0</v>
      </c>
      <c r="C42" s="147"/>
      <c r="D42" s="109" t="s">
        <v>1</v>
      </c>
    </row>
    <row r="43" spans="1:4">
      <c r="A43" s="33"/>
      <c r="B43" s="32" t="s">
        <v>128</v>
      </c>
      <c r="C43" s="147"/>
      <c r="D43" s="109" t="s">
        <v>132</v>
      </c>
    </row>
    <row r="44" spans="1:4">
      <c r="A44" s="33"/>
      <c r="B44" s="32" t="s">
        <v>129</v>
      </c>
      <c r="C44" s="65"/>
      <c r="D44" s="136" t="s">
        <v>161</v>
      </c>
    </row>
    <row r="45" spans="1:4">
      <c r="A45" s="33"/>
      <c r="B45" s="32" t="s">
        <v>130</v>
      </c>
      <c r="C45" s="148"/>
      <c r="D45" s="136" t="s">
        <v>160</v>
      </c>
    </row>
    <row r="46" spans="1:4">
      <c r="A46" s="33"/>
      <c r="B46" s="32" t="s">
        <v>75</v>
      </c>
      <c r="C46" s="66"/>
      <c r="D46" s="109" t="s">
        <v>2</v>
      </c>
    </row>
    <row r="47" spans="1:4">
      <c r="C47" s="124"/>
      <c r="D47" s="103"/>
    </row>
    <row r="48" spans="1:4">
      <c r="A48" s="41" t="s">
        <v>134</v>
      </c>
      <c r="B48" s="42" t="s">
        <v>127</v>
      </c>
      <c r="C48" s="67"/>
      <c r="D48" s="110" t="s">
        <v>131</v>
      </c>
    </row>
    <row r="49" spans="1:4">
      <c r="A49" s="43"/>
      <c r="B49" s="42" t="s">
        <v>126</v>
      </c>
      <c r="C49" s="67"/>
      <c r="D49" s="110" t="s">
        <v>138</v>
      </c>
    </row>
    <row r="50" spans="1:4">
      <c r="A50" s="43"/>
      <c r="B50" s="42" t="s">
        <v>128</v>
      </c>
      <c r="C50" s="67"/>
      <c r="D50" s="110" t="s">
        <v>132</v>
      </c>
    </row>
    <row r="51" spans="1:4">
      <c r="A51" s="43"/>
      <c r="B51" s="42" t="s">
        <v>129</v>
      </c>
      <c r="C51" s="68"/>
      <c r="D51" s="137" t="s">
        <v>161</v>
      </c>
    </row>
    <row r="52" spans="1:4">
      <c r="A52" s="43"/>
      <c r="B52" s="42" t="s">
        <v>130</v>
      </c>
      <c r="C52" s="68"/>
      <c r="D52" s="137" t="s">
        <v>160</v>
      </c>
    </row>
    <row r="53" spans="1:4">
      <c r="A53" s="43"/>
      <c r="B53" s="42" t="s">
        <v>75</v>
      </c>
      <c r="C53" s="69"/>
      <c r="D53" s="110"/>
    </row>
    <row r="54" spans="1:4">
      <c r="C54" s="124"/>
      <c r="D54" s="103"/>
    </row>
    <row r="55" spans="1:4">
      <c r="A55" s="38" t="s">
        <v>135</v>
      </c>
      <c r="B55" s="39" t="s">
        <v>127</v>
      </c>
      <c r="C55" s="70"/>
      <c r="D55" s="111" t="s">
        <v>131</v>
      </c>
    </row>
    <row r="56" spans="1:4">
      <c r="A56" s="40"/>
      <c r="B56" s="39" t="s">
        <v>126</v>
      </c>
      <c r="C56" s="70"/>
      <c r="D56" s="111" t="s">
        <v>138</v>
      </c>
    </row>
    <row r="57" spans="1:4">
      <c r="A57" s="40"/>
      <c r="B57" s="39" t="s">
        <v>128</v>
      </c>
      <c r="C57" s="70"/>
      <c r="D57" s="111" t="s">
        <v>132</v>
      </c>
    </row>
    <row r="58" spans="1:4">
      <c r="A58" s="40"/>
      <c r="B58" s="39" t="s">
        <v>129</v>
      </c>
      <c r="C58" s="71"/>
      <c r="D58" s="138" t="s">
        <v>161</v>
      </c>
    </row>
    <row r="59" spans="1:4">
      <c r="A59" s="40"/>
      <c r="B59" s="39" t="s">
        <v>130</v>
      </c>
      <c r="C59" s="71"/>
      <c r="D59" s="138" t="s">
        <v>160</v>
      </c>
    </row>
    <row r="60" spans="1:4">
      <c r="A60" s="40"/>
      <c r="B60" s="39" t="s">
        <v>75</v>
      </c>
      <c r="C60" s="72"/>
      <c r="D60" s="111"/>
    </row>
    <row r="61" spans="1:4">
      <c r="C61" s="124"/>
      <c r="D61" s="103"/>
    </row>
    <row r="62" spans="1:4">
      <c r="A62" s="35" t="s">
        <v>136</v>
      </c>
      <c r="B62" s="36" t="s">
        <v>127</v>
      </c>
      <c r="C62" s="73"/>
      <c r="D62" s="112" t="s">
        <v>131</v>
      </c>
    </row>
    <row r="63" spans="1:4">
      <c r="A63" s="37"/>
      <c r="B63" s="36" t="s">
        <v>126</v>
      </c>
      <c r="C63" s="73"/>
      <c r="D63" s="112" t="s">
        <v>138</v>
      </c>
    </row>
    <row r="64" spans="1:4">
      <c r="A64" s="37"/>
      <c r="B64" s="36" t="s">
        <v>128</v>
      </c>
      <c r="C64" s="73"/>
      <c r="D64" s="112" t="s">
        <v>132</v>
      </c>
    </row>
    <row r="65" spans="1:4">
      <c r="A65" s="37"/>
      <c r="B65" s="36" t="s">
        <v>129</v>
      </c>
      <c r="C65" s="74"/>
      <c r="D65" s="139" t="s">
        <v>161</v>
      </c>
    </row>
    <row r="66" spans="1:4">
      <c r="A66" s="37"/>
      <c r="B66" s="36" t="s">
        <v>130</v>
      </c>
      <c r="C66" s="74"/>
      <c r="D66" s="139" t="s">
        <v>160</v>
      </c>
    </row>
    <row r="67" spans="1:4">
      <c r="A67" s="37"/>
      <c r="B67" s="36" t="s">
        <v>75</v>
      </c>
      <c r="C67" s="75"/>
      <c r="D67" s="112"/>
    </row>
    <row r="68" spans="1:4">
      <c r="C68" s="124"/>
      <c r="D68" s="103"/>
    </row>
    <row r="69" spans="1:4">
      <c r="A69" s="34" t="s">
        <v>137</v>
      </c>
      <c r="B69" s="27" t="s">
        <v>127</v>
      </c>
      <c r="C69" s="63"/>
      <c r="D69" s="107" t="s">
        <v>131</v>
      </c>
    </row>
    <row r="70" spans="1:4">
      <c r="A70" s="26"/>
      <c r="B70" s="27" t="s">
        <v>126</v>
      </c>
      <c r="C70" s="63"/>
      <c r="D70" s="107" t="s">
        <v>138</v>
      </c>
    </row>
    <row r="71" spans="1:4">
      <c r="A71" s="26"/>
      <c r="B71" s="27" t="s">
        <v>128</v>
      </c>
      <c r="C71" s="63"/>
      <c r="D71" s="107" t="s">
        <v>132</v>
      </c>
    </row>
    <row r="72" spans="1:4">
      <c r="A72" s="26"/>
      <c r="B72" s="27" t="s">
        <v>129</v>
      </c>
      <c r="C72" s="76"/>
      <c r="D72" s="140" t="s">
        <v>161</v>
      </c>
    </row>
    <row r="73" spans="1:4">
      <c r="A73" s="26"/>
      <c r="B73" s="27" t="s">
        <v>130</v>
      </c>
      <c r="C73" s="76"/>
      <c r="D73" s="140" t="s">
        <v>160</v>
      </c>
    </row>
    <row r="74" spans="1:4">
      <c r="A74" s="26"/>
      <c r="B74" s="27" t="s">
        <v>75</v>
      </c>
      <c r="C74" s="77"/>
      <c r="D74" s="107"/>
    </row>
    <row r="75" spans="1:4">
      <c r="C75" s="126"/>
      <c r="D75" s="103"/>
    </row>
    <row r="76" spans="1:4">
      <c r="C76" s="124"/>
      <c r="D76" s="103"/>
    </row>
    <row r="77" spans="1:4">
      <c r="A77" s="83"/>
      <c r="B77" s="84" t="s">
        <v>86</v>
      </c>
      <c r="C77" s="156"/>
      <c r="D77" s="156"/>
    </row>
    <row r="78" spans="1:4">
      <c r="A78" s="157" t="s">
        <v>17</v>
      </c>
      <c r="B78" s="157"/>
      <c r="C78" s="156"/>
      <c r="D78" s="156"/>
    </row>
    <row r="79" spans="1:4">
      <c r="A79" s="157"/>
      <c r="B79" s="157"/>
      <c r="C79" s="156"/>
      <c r="D79" s="156"/>
    </row>
    <row r="80" spans="1:4">
      <c r="A80" s="157"/>
      <c r="B80" s="157"/>
      <c r="C80" s="156"/>
      <c r="D80" s="156"/>
    </row>
    <row r="81" spans="1:4">
      <c r="A81" s="157"/>
      <c r="B81" s="157"/>
      <c r="C81" s="156"/>
      <c r="D81" s="156"/>
    </row>
    <row r="82" spans="1:4">
      <c r="A82" s="157"/>
      <c r="B82" s="157"/>
      <c r="C82" s="156"/>
      <c r="D82" s="156"/>
    </row>
    <row r="83" spans="1:4">
      <c r="A83" s="157"/>
      <c r="B83" s="157"/>
      <c r="C83" s="156"/>
      <c r="D83" s="156"/>
    </row>
    <row r="84" spans="1:4">
      <c r="A84" s="157"/>
      <c r="B84" s="157"/>
      <c r="C84" s="156"/>
      <c r="D84" s="156"/>
    </row>
    <row r="85" spans="1:4">
      <c r="A85" s="157"/>
      <c r="B85" s="157"/>
      <c r="C85" s="156"/>
      <c r="D85" s="156"/>
    </row>
    <row r="86" spans="1:4">
      <c r="C86" s="55"/>
      <c r="D86" s="103"/>
    </row>
    <row r="87" spans="1:4">
      <c r="C87" s="55"/>
      <c r="D87" s="103"/>
    </row>
    <row r="88" spans="1:4">
      <c r="C88" s="55"/>
      <c r="D88" s="103"/>
    </row>
    <row r="89" spans="1:4">
      <c r="C89" s="55"/>
      <c r="D89" s="103"/>
    </row>
    <row r="90" spans="1:4">
      <c r="C90" s="55"/>
      <c r="D90" s="103"/>
    </row>
    <row r="91" spans="1:4">
      <c r="C91" s="55"/>
      <c r="D91" s="103"/>
    </row>
    <row r="92" spans="1:4">
      <c r="C92" s="55"/>
      <c r="D92" s="103"/>
    </row>
    <row r="93" spans="1:4">
      <c r="C93" s="55"/>
      <c r="D93" s="103"/>
    </row>
    <row r="94" spans="1:4">
      <c r="C94" s="55"/>
      <c r="D94" s="103"/>
    </row>
    <row r="95" spans="1:4">
      <c r="C95" s="55"/>
      <c r="D95" s="103"/>
    </row>
    <row r="96" spans="1:4">
      <c r="C96" s="55"/>
      <c r="D96" s="103"/>
    </row>
    <row r="97" spans="3:4">
      <c r="C97" s="55"/>
      <c r="D97" s="103"/>
    </row>
  </sheetData>
  <sheetProtection sheet="1" objects="1" scenarios="1" selectLockedCells="1"/>
  <mergeCells count="8">
    <mergeCell ref="A27:A32"/>
    <mergeCell ref="C77:D85"/>
    <mergeCell ref="A78:B85"/>
    <mergeCell ref="B1:D1"/>
    <mergeCell ref="A3:D3"/>
    <mergeCell ref="A22:A24"/>
    <mergeCell ref="A18:A19"/>
    <mergeCell ref="A35:A37"/>
  </mergeCells>
  <phoneticPr fontId="0" type="noConversion"/>
  <dataValidations disablePrompts="1" count="9">
    <dataValidation type="list" allowBlank="1" showInputMessage="1" showErrorMessage="1" error="Use Blue section only for teaching assistantships (TAs).  For research assistantships (RAs) use section(s) below." prompt="Enter TAs only here,  If you are doing an RA, use Fund #2 or above._x000a__x000a_Thank you." sqref="C40" xr:uid="{00000000-0002-0000-0000-000000000000}">
      <formula1>"TA,ta"</formula1>
    </dataValidation>
    <dataValidation type="list" showDropDown="1" showErrorMessage="1" error="10, 11,12,13,14,15,16,17,18,19 or 20 hours only" sqref="C41" xr:uid="{00000000-0002-0000-0000-000001000000}">
      <formula1>"10, 11,12,13,14,15,16,17,18,19,20"</formula1>
    </dataValidation>
    <dataValidation type="textLength" operator="equal" allowBlank="1" showInputMessage="1" showErrorMessage="1" error="Please enter whole year (i.e. 2009) or leave blank." sqref="C22:C24" xr:uid="{00000000-0002-0000-0000-000002000000}">
      <formula1>4</formula1>
    </dataValidation>
    <dataValidation type="list" allowBlank="1" showDropDown="1" showInputMessage="1" showErrorMessage="1" error="Place the letter &quot;Y&quot; or &quot;y&quot; of applicable. Use &quot;N&quot; or leave blank if not applicable._x000a__x000a_Thank you." sqref="C27:C30" xr:uid="{00000000-0002-0000-0000-000003000000}">
      <formula1>"Y,y,N,n"</formula1>
    </dataValidation>
    <dataValidation type="list" allowBlank="1" showDropDown="1" showInputMessage="1" showErrorMessage="1" error="Place the letter &quot;Y&quot; or &quot;y&quot; of applicable. Use &quot;N&quot; or leave blank if not applicable.  Must have advanced to candidacy._x000a__x000a_Thank you." sqref="C31:C32" xr:uid="{00000000-0002-0000-0000-000004000000}">
      <formula1>"Y,y,N,n"</formula1>
    </dataValidation>
    <dataValidation type="textLength" operator="equal" allowBlank="1" showInputMessage="1" showErrorMessage="1" error="Please use a 9-digit number beginning with '900...'_x000a__x000a_Thank you." sqref="C13" xr:uid="{00000000-0002-0000-0000-000005000000}">
      <formula1>9</formula1>
    </dataValidation>
    <dataValidation type="whole" allowBlank="1" showInputMessage="1" showErrorMessage="1" error="Enter a number between 11 hours and 19 hours.  If this is either a 1/4- or 1/2-time appointment, leave blank._x000a__x000a_Thank you" prompt="Do not use this field for 1/4- or 1/2- time appointments._x000a__x000a_Thank you.  " sqref="C36" xr:uid="{00000000-0002-0000-0000-000006000000}">
      <formula1>11</formula1>
      <formula2>19</formula2>
    </dataValidation>
    <dataValidation type="list" allowBlank="1" showDropDown="1" showInputMessage="1" showErrorMessage="1" error="Use Y, y, N or n, or leave blank._x000a__x000a_Thank you." sqref="C18:C19 C35 C37" xr:uid="{00000000-0002-0000-0000-000007000000}">
      <formula1>"Y,y,N,n"</formula1>
    </dataValidation>
    <dataValidation type="list" allowBlank="1" showInputMessage="1" showErrorMessage="1" error="Use TA or ta, or RA or ra._x000a__x000a_Thank you." sqref="C48 C55 C62 C69" xr:uid="{00000000-0002-0000-0000-000008000000}">
      <formula1>"TA,ta,RA,ra"</formula1>
    </dataValidation>
  </dataValidations>
  <pageMargins left="1.44" right="0.75" top="1.1399999999999999" bottom="0.77" header="0.5" footer="0.5"/>
  <pageSetup scale="53" orientation="portrait"/>
  <headerFooter alignWithMargins="0">
    <oddFooter>&amp;R&amp;8ver.:  4/23/2018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DV59"/>
  <sheetViews>
    <sheetView view="pageLayout" topLeftCell="A35" zoomScale="150" zoomScaleNormal="150" zoomScalePageLayoutView="150" workbookViewId="0">
      <selection activeCell="BJ58" sqref="BJ58"/>
    </sheetView>
  </sheetViews>
  <sheetFormatPr baseColWidth="10" defaultColWidth="8.83203125" defaultRowHeight="13"/>
  <cols>
    <col min="1" max="126" width="0.83203125" customWidth="1"/>
  </cols>
  <sheetData>
    <row r="4" spans="1:126" ht="27.75" customHeight="1"/>
    <row r="5" spans="1:126" ht="14">
      <c r="A5" s="170" t="s">
        <v>147</v>
      </c>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c r="AX5" s="170"/>
      <c r="AY5" s="170"/>
      <c r="AZ5" s="170"/>
      <c r="BA5" s="170"/>
      <c r="BB5" s="170"/>
      <c r="BC5" s="170"/>
      <c r="BD5" s="170"/>
      <c r="BE5" s="170"/>
      <c r="BF5" s="170"/>
      <c r="BG5" s="170"/>
      <c r="BH5" s="170"/>
      <c r="BI5" s="170"/>
      <c r="BJ5" s="170"/>
      <c r="BK5" s="170"/>
      <c r="BL5" s="170"/>
      <c r="BM5" s="170"/>
      <c r="BN5" s="170"/>
      <c r="BO5" s="170"/>
      <c r="BP5" s="170"/>
      <c r="BQ5" s="170"/>
      <c r="BR5" s="170"/>
      <c r="BS5" s="170"/>
      <c r="BT5" s="170"/>
      <c r="BU5" s="170"/>
      <c r="BV5" s="170"/>
      <c r="BW5" s="170"/>
      <c r="BX5" s="170"/>
      <c r="BY5" s="170"/>
      <c r="BZ5" s="170"/>
      <c r="CA5" s="170"/>
      <c r="CB5" s="170"/>
      <c r="CC5" s="170"/>
      <c r="CD5" s="170"/>
      <c r="CE5" s="170"/>
      <c r="CF5" s="170"/>
      <c r="CG5" s="170"/>
      <c r="CH5" s="170"/>
      <c r="CI5" s="170"/>
      <c r="CJ5" s="170"/>
      <c r="CK5" s="170"/>
      <c r="CL5" s="170"/>
      <c r="CM5" s="170"/>
      <c r="CN5" s="170"/>
      <c r="CO5" s="170"/>
      <c r="CP5" s="170"/>
      <c r="CQ5" s="170"/>
      <c r="CR5" s="170"/>
      <c r="CS5" s="170"/>
      <c r="CT5" s="170"/>
      <c r="CU5" s="170"/>
      <c r="CV5" s="170"/>
      <c r="CW5" s="170"/>
      <c r="CX5" s="170"/>
      <c r="CY5" s="170"/>
      <c r="CZ5" s="170"/>
      <c r="DA5" s="170"/>
      <c r="DB5" s="170"/>
      <c r="DC5" s="170"/>
      <c r="DD5" s="170"/>
      <c r="DE5" s="170"/>
      <c r="DF5" s="170"/>
      <c r="DG5" s="170"/>
      <c r="DH5" s="170"/>
      <c r="DI5" s="170"/>
      <c r="DJ5" s="170"/>
      <c r="DK5" s="170"/>
      <c r="DL5" s="170"/>
      <c r="DM5" s="170"/>
      <c r="DN5" s="170"/>
      <c r="DO5" s="170"/>
      <c r="DP5" s="170"/>
      <c r="DQ5" s="170"/>
      <c r="DR5" s="170"/>
      <c r="DS5" s="170"/>
      <c r="DT5" s="170"/>
      <c r="DU5" s="170"/>
      <c r="DV5" s="170"/>
    </row>
    <row r="6" spans="1:126" ht="14">
      <c r="A6" s="170" t="s">
        <v>55</v>
      </c>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c r="BY6" s="170"/>
      <c r="BZ6" s="170"/>
      <c r="CA6" s="170"/>
      <c r="CB6" s="170"/>
      <c r="CC6" s="170"/>
      <c r="CD6" s="170"/>
      <c r="CE6" s="170"/>
      <c r="CF6" s="170"/>
      <c r="CG6" s="170"/>
      <c r="CH6" s="170"/>
      <c r="CI6" s="170"/>
      <c r="CJ6" s="170"/>
      <c r="CK6" s="170"/>
      <c r="CL6" s="170"/>
      <c r="CM6" s="170"/>
      <c r="CN6" s="170"/>
      <c r="CO6" s="170"/>
      <c r="CP6" s="170"/>
      <c r="CQ6" s="170"/>
      <c r="CR6" s="170"/>
      <c r="CS6" s="170"/>
      <c r="CT6" s="170"/>
      <c r="CU6" s="170"/>
      <c r="CV6" s="170"/>
      <c r="CW6" s="170"/>
      <c r="CX6" s="170"/>
      <c r="CY6" s="170"/>
      <c r="CZ6" s="170"/>
      <c r="DA6" s="170"/>
      <c r="DB6" s="170"/>
      <c r="DC6" s="170"/>
      <c r="DD6" s="170"/>
      <c r="DE6" s="170"/>
      <c r="DF6" s="170"/>
      <c r="DG6" s="170"/>
      <c r="DH6" s="170"/>
      <c r="DI6" s="170"/>
      <c r="DJ6" s="170"/>
      <c r="DK6" s="170"/>
      <c r="DL6" s="170"/>
      <c r="DM6" s="170"/>
      <c r="DN6" s="170"/>
      <c r="DO6" s="170"/>
      <c r="DP6" s="170"/>
      <c r="DQ6" s="170"/>
      <c r="DR6" s="170"/>
      <c r="DS6" s="170"/>
      <c r="DT6" s="170"/>
      <c r="DU6" s="170"/>
      <c r="DV6" s="170"/>
    </row>
    <row r="8" spans="1:126" ht="16">
      <c r="A8" s="172" t="s">
        <v>56</v>
      </c>
      <c r="B8" s="172"/>
      <c r="C8" s="172"/>
      <c r="D8" s="172"/>
      <c r="E8" s="172"/>
      <c r="F8" s="172"/>
      <c r="G8" s="172"/>
      <c r="H8" s="172"/>
      <c r="I8" s="172"/>
      <c r="J8" s="172"/>
      <c r="K8" s="172"/>
      <c r="L8" s="172"/>
      <c r="M8" s="172"/>
      <c r="N8" s="172"/>
      <c r="O8" s="172"/>
      <c r="P8" s="172"/>
      <c r="Q8" s="172"/>
      <c r="R8" s="172"/>
      <c r="T8" s="174" t="str">
        <f>IF('Contract Information'!C11="","",'Contract Information'!C11&amp;", "&amp;'Contract Information'!C12)</f>
        <v/>
      </c>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c r="BZ8" s="174"/>
      <c r="CA8" s="174"/>
      <c r="CB8" s="174"/>
    </row>
    <row r="10" spans="1:126" ht="16">
      <c r="A10" s="172" t="s">
        <v>57</v>
      </c>
      <c r="B10" s="172"/>
      <c r="C10" s="172"/>
      <c r="D10" s="172"/>
      <c r="E10" s="172"/>
      <c r="F10" s="172"/>
      <c r="G10" s="172"/>
      <c r="L10" s="173" t="str">
        <f>IF('Contract Information'!C40="ta",Contract!EG1,IF('Contract Information'!C48="TA",Contract!EG1,Contract!EF1))</f>
        <v>r</v>
      </c>
      <c r="M10" s="173"/>
      <c r="N10" s="173"/>
      <c r="O10" s="173"/>
      <c r="Q10" s="170" t="s">
        <v>73</v>
      </c>
      <c r="R10" s="170"/>
      <c r="S10" s="170"/>
      <c r="T10" s="170"/>
      <c r="X10" s="173" t="str">
        <f>IF('Contract Information'!C40="RA",Contract!EG1,IF('Contract Information'!C48="RA",Contract!EG1,Contract!EF1))</f>
        <v>r</v>
      </c>
      <c r="Y10" s="173"/>
      <c r="Z10" s="173"/>
      <c r="AA10" s="173"/>
      <c r="AC10" s="170" t="s">
        <v>74</v>
      </c>
      <c r="AD10" s="170"/>
      <c r="AE10" s="170"/>
      <c r="AF10" s="170"/>
      <c r="AG10" s="170"/>
      <c r="BF10" s="172" t="s">
        <v>77</v>
      </c>
      <c r="BG10" s="172"/>
      <c r="BH10" s="172"/>
      <c r="BI10" s="172"/>
      <c r="BJ10" s="172"/>
      <c r="BK10" s="172"/>
      <c r="BL10" s="172"/>
      <c r="BM10" s="172"/>
      <c r="BN10" s="172"/>
      <c r="BO10" s="172"/>
      <c r="BP10" s="172"/>
      <c r="BQ10" s="172"/>
      <c r="BU10" s="173" t="str">
        <f>IF('Contract Information'!C18="Y",Contract!$EG$1,Contract!$EF$1)</f>
        <v>r</v>
      </c>
      <c r="BV10" s="173"/>
      <c r="BW10" s="173"/>
      <c r="BX10" s="173"/>
      <c r="BZ10" s="170" t="s">
        <v>96</v>
      </c>
      <c r="CA10" s="170"/>
      <c r="CB10" s="170"/>
      <c r="CC10" s="170"/>
      <c r="CD10" s="170"/>
      <c r="CE10" s="170"/>
      <c r="CJ10" s="173" t="str">
        <f>IF('Contract Information'!C19="Y",Contract!$EG$1,Contract!$EF$1)</f>
        <v>r</v>
      </c>
      <c r="CK10" s="173"/>
      <c r="CL10" s="173"/>
      <c r="CM10" s="173"/>
      <c r="CO10" s="172" t="s">
        <v>97</v>
      </c>
      <c r="CP10" s="172"/>
      <c r="CQ10" s="172"/>
      <c r="CR10" s="172"/>
      <c r="CS10" s="172"/>
      <c r="CT10" s="172"/>
      <c r="CU10" s="172"/>
      <c r="CV10" s="172"/>
      <c r="CW10" s="172"/>
      <c r="CX10" s="172"/>
      <c r="CY10" s="172"/>
    </row>
    <row r="12" spans="1:126" ht="14">
      <c r="A12" s="47" t="s">
        <v>58</v>
      </c>
      <c r="AC12" s="169" t="str">
        <f>IF('Contract Information'!C7="","",'Contract Information'!C7)</f>
        <v/>
      </c>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69"/>
      <c r="BT12" s="169"/>
      <c r="BU12" s="169"/>
      <c r="BV12" s="169"/>
      <c r="BW12" s="169"/>
      <c r="BX12" s="169"/>
      <c r="BY12" s="169"/>
      <c r="BZ12" s="169"/>
      <c r="CA12" s="169"/>
      <c r="CB12" s="169"/>
      <c r="CC12" s="169"/>
      <c r="CD12" s="169"/>
      <c r="CE12" s="169"/>
      <c r="CF12" s="169"/>
      <c r="CG12" s="169"/>
      <c r="CH12" s="169"/>
      <c r="CI12" s="169"/>
      <c r="CJ12" s="169"/>
      <c r="CK12" s="169"/>
      <c r="CL12" s="169"/>
      <c r="CM12" s="169"/>
      <c r="CN12" s="169"/>
      <c r="CO12" s="169"/>
      <c r="CP12" s="169"/>
    </row>
    <row r="13" spans="1:126" ht="16">
      <c r="N13" s="7"/>
    </row>
    <row r="14" spans="1:126" ht="14">
      <c r="A14" s="47" t="s">
        <v>61</v>
      </c>
      <c r="Q14" s="169" t="str">
        <f>IF('Contract Information'!C8="","",'Contract Information'!C8)</f>
        <v/>
      </c>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69"/>
      <c r="BL14" s="169"/>
      <c r="BM14" s="169"/>
      <c r="BN14" s="169"/>
      <c r="BO14" s="169"/>
      <c r="BP14" s="169"/>
      <c r="BQ14" s="169"/>
      <c r="BR14" s="169"/>
      <c r="BS14" s="169"/>
      <c r="BT14" s="169"/>
      <c r="BU14" s="169"/>
      <c r="BV14" s="169"/>
      <c r="BW14" s="169"/>
      <c r="BX14" s="169"/>
      <c r="BY14" s="169"/>
      <c r="BZ14" s="169"/>
      <c r="CA14" s="169"/>
      <c r="CB14" s="169"/>
      <c r="CC14" s="169"/>
      <c r="CD14" s="169"/>
      <c r="CE14" s="169"/>
      <c r="CF14" s="169"/>
      <c r="CG14" s="169"/>
      <c r="CH14" s="169"/>
      <c r="CI14" s="169"/>
      <c r="CJ14" s="169"/>
      <c r="CK14" s="169"/>
      <c r="CL14" s="169"/>
      <c r="CM14" s="169"/>
      <c r="CN14" s="169"/>
      <c r="CO14" s="169"/>
      <c r="CP14" s="169"/>
    </row>
    <row r="16" spans="1:126">
      <c r="A16" s="176" t="s">
        <v>62</v>
      </c>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AZ16" s="176"/>
      <c r="BA16" s="176"/>
      <c r="BB16" s="176"/>
      <c r="BC16" s="176"/>
      <c r="BD16" s="176"/>
      <c r="BE16" s="176"/>
      <c r="BF16" s="176"/>
      <c r="BG16" s="176"/>
      <c r="BH16" s="176"/>
      <c r="BI16" s="176"/>
      <c r="BJ16" s="176"/>
      <c r="BK16" s="176"/>
      <c r="BL16" s="176"/>
      <c r="BM16" s="176"/>
      <c r="BN16" s="176"/>
      <c r="BO16" s="176"/>
      <c r="BP16" s="176"/>
      <c r="BQ16" s="176"/>
      <c r="BR16" s="176"/>
      <c r="BS16" s="176"/>
      <c r="BT16" s="176"/>
      <c r="BU16" s="176"/>
      <c r="BV16" s="176"/>
    </row>
    <row r="17" spans="1:126" ht="6.75" customHeight="1"/>
    <row r="18" spans="1:126">
      <c r="A18" s="171" t="s">
        <v>63</v>
      </c>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1"/>
      <c r="BA18" s="171"/>
      <c r="BB18" s="171"/>
      <c r="BC18" s="171"/>
      <c r="BD18" s="171"/>
      <c r="BE18" s="171"/>
      <c r="BF18" s="171"/>
      <c r="BG18" s="171"/>
      <c r="BH18" s="171"/>
      <c r="BI18" s="171"/>
      <c r="BJ18" s="171"/>
      <c r="BK18" s="171"/>
      <c r="BL18" s="171"/>
      <c r="BM18" s="171"/>
      <c r="BN18" s="171"/>
      <c r="BO18" s="171"/>
      <c r="BP18" s="171"/>
      <c r="BQ18" s="171"/>
      <c r="BR18" s="171"/>
      <c r="BS18" s="171"/>
      <c r="BT18" s="171"/>
      <c r="BU18" s="171"/>
    </row>
    <row r="20" spans="1:126" ht="12.75" customHeight="1">
      <c r="C20" s="167" t="s">
        <v>155</v>
      </c>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c r="BS20" s="168"/>
      <c r="BT20" s="168"/>
      <c r="BU20" s="168"/>
      <c r="BV20" s="168"/>
      <c r="BW20" s="168"/>
      <c r="BX20" s="168"/>
      <c r="BY20" s="168"/>
      <c r="BZ20" s="168"/>
      <c r="CA20" s="168"/>
      <c r="CB20" s="168"/>
      <c r="CC20" s="168"/>
      <c r="CD20" s="168"/>
      <c r="CE20" s="168"/>
      <c r="CF20" s="168"/>
      <c r="CG20" s="168"/>
      <c r="CH20" s="168"/>
      <c r="CI20" s="168"/>
      <c r="CJ20" s="168"/>
      <c r="CK20" s="168"/>
      <c r="CL20" s="168"/>
      <c r="CM20" s="168"/>
      <c r="CN20" s="168"/>
      <c r="CO20" s="168"/>
      <c r="CP20" s="168"/>
      <c r="CQ20" s="168"/>
      <c r="CR20" s="168"/>
      <c r="CS20" s="168"/>
      <c r="CT20" s="168"/>
      <c r="CU20" s="168"/>
      <c r="CV20" s="168"/>
      <c r="CW20" s="168"/>
      <c r="CX20" s="168"/>
      <c r="CY20" s="168"/>
      <c r="CZ20" s="168"/>
      <c r="DA20" s="168"/>
      <c r="DB20" s="168"/>
      <c r="DC20" s="168"/>
      <c r="DD20" s="168"/>
      <c r="DE20" s="168"/>
      <c r="DF20" s="168"/>
      <c r="DG20" s="168"/>
      <c r="DH20" s="168"/>
      <c r="DI20" s="168"/>
      <c r="DJ20" s="168"/>
      <c r="DK20" s="168"/>
      <c r="DL20" s="168"/>
      <c r="DM20" s="168"/>
      <c r="DN20" s="168"/>
      <c r="DO20" s="168"/>
      <c r="DP20" s="168"/>
      <c r="DQ20" s="168"/>
      <c r="DR20" s="168"/>
      <c r="DS20" s="168"/>
      <c r="DT20" s="168"/>
      <c r="DU20" s="168"/>
      <c r="DV20" s="168"/>
    </row>
    <row r="21" spans="1:126">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c r="BP21" s="168"/>
      <c r="BQ21" s="168"/>
      <c r="BR21" s="168"/>
      <c r="BS21" s="168"/>
      <c r="BT21" s="168"/>
      <c r="BU21" s="168"/>
      <c r="BV21" s="168"/>
      <c r="BW21" s="168"/>
      <c r="BX21" s="168"/>
      <c r="BY21" s="168"/>
      <c r="BZ21" s="168"/>
      <c r="CA21" s="168"/>
      <c r="CB21" s="168"/>
      <c r="CC21" s="168"/>
      <c r="CD21" s="168"/>
      <c r="CE21" s="168"/>
      <c r="CF21" s="168"/>
      <c r="CG21" s="168"/>
      <c r="CH21" s="168"/>
      <c r="CI21" s="168"/>
      <c r="CJ21" s="168"/>
      <c r="CK21" s="168"/>
      <c r="CL21" s="168"/>
      <c r="CM21" s="168"/>
      <c r="CN21" s="168"/>
      <c r="CO21" s="168"/>
      <c r="CP21" s="168"/>
      <c r="CQ21" s="168"/>
      <c r="CR21" s="168"/>
      <c r="CS21" s="168"/>
      <c r="CT21" s="168"/>
      <c r="CU21" s="168"/>
      <c r="CV21" s="168"/>
      <c r="CW21" s="168"/>
      <c r="CX21" s="168"/>
      <c r="CY21" s="168"/>
      <c r="CZ21" s="168"/>
      <c r="DA21" s="168"/>
      <c r="DB21" s="168"/>
      <c r="DC21" s="168"/>
      <c r="DD21" s="168"/>
      <c r="DE21" s="168"/>
      <c r="DF21" s="168"/>
      <c r="DG21" s="168"/>
      <c r="DH21" s="168"/>
      <c r="DI21" s="168"/>
      <c r="DJ21" s="168"/>
      <c r="DK21" s="168"/>
      <c r="DL21" s="168"/>
      <c r="DM21" s="168"/>
      <c r="DN21" s="168"/>
      <c r="DO21" s="168"/>
      <c r="DP21" s="168"/>
      <c r="DQ21" s="168"/>
      <c r="DR21" s="168"/>
      <c r="DS21" s="168"/>
      <c r="DT21" s="168"/>
      <c r="DU21" s="168"/>
      <c r="DV21" s="168"/>
    </row>
    <row r="23" spans="1:126" ht="12.75" customHeight="1">
      <c r="C23" s="168" t="s">
        <v>64</v>
      </c>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8"/>
      <c r="BK23" s="168"/>
      <c r="BL23" s="168"/>
      <c r="BM23" s="168"/>
      <c r="BN23" s="168"/>
      <c r="BO23" s="168"/>
      <c r="BP23" s="168"/>
      <c r="BQ23" s="168"/>
      <c r="BR23" s="168"/>
      <c r="BS23" s="168"/>
      <c r="BT23" s="168"/>
      <c r="BU23" s="168"/>
      <c r="BV23" s="168"/>
      <c r="BW23" s="168"/>
      <c r="BX23" s="168"/>
      <c r="BY23" s="168"/>
      <c r="BZ23" s="168"/>
      <c r="CA23" s="168"/>
      <c r="CB23" s="168"/>
      <c r="CC23" s="168"/>
      <c r="CD23" s="168"/>
      <c r="CE23" s="168"/>
      <c r="CF23" s="168"/>
      <c r="CG23" s="168"/>
      <c r="CH23" s="168"/>
      <c r="CI23" s="168"/>
      <c r="CJ23" s="168"/>
      <c r="CK23" s="168"/>
      <c r="CL23" s="168"/>
      <c r="CM23" s="168"/>
      <c r="CN23" s="168"/>
      <c r="CO23" s="168"/>
      <c r="CP23" s="168"/>
      <c r="CQ23" s="168"/>
      <c r="CR23" s="168"/>
      <c r="CS23" s="168"/>
      <c r="CT23" s="168"/>
      <c r="CU23" s="168"/>
      <c r="CV23" s="168"/>
      <c r="CW23" s="168"/>
      <c r="CX23" s="168"/>
      <c r="CY23" s="168"/>
      <c r="CZ23" s="168"/>
      <c r="DA23" s="168"/>
      <c r="DB23" s="168"/>
      <c r="DC23" s="168"/>
      <c r="DD23" s="168"/>
      <c r="DE23" s="168"/>
      <c r="DF23" s="168"/>
      <c r="DG23" s="168"/>
      <c r="DH23" s="168"/>
      <c r="DI23" s="168"/>
      <c r="DJ23" s="168"/>
      <c r="DK23" s="168"/>
      <c r="DL23" s="168"/>
      <c r="DM23" s="168"/>
      <c r="DN23" s="168"/>
      <c r="DO23" s="168"/>
      <c r="DP23" s="168"/>
      <c r="DQ23" s="168"/>
      <c r="DR23" s="168"/>
      <c r="DS23" s="168"/>
      <c r="DT23" s="168"/>
      <c r="DU23" s="168"/>
      <c r="DV23" s="168"/>
    </row>
    <row r="24" spans="1:12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56"/>
      <c r="DD24" s="56"/>
    </row>
    <row r="25" spans="1:126" ht="12.75" customHeight="1">
      <c r="C25" s="167" t="s">
        <v>150</v>
      </c>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c r="AX25" s="168"/>
      <c r="AY25" s="168"/>
      <c r="AZ25" s="168"/>
      <c r="BA25" s="168"/>
      <c r="BB25" s="168"/>
      <c r="BC25" s="168"/>
      <c r="BD25" s="168"/>
      <c r="BE25" s="168"/>
      <c r="BF25" s="168"/>
      <c r="BG25" s="168"/>
      <c r="BH25" s="168"/>
      <c r="BI25" s="168"/>
      <c r="BJ25" s="168"/>
      <c r="BK25" s="168"/>
      <c r="BL25" s="168"/>
      <c r="BM25" s="168"/>
      <c r="BN25" s="168"/>
      <c r="BO25" s="168"/>
      <c r="BP25" s="168"/>
      <c r="BQ25" s="168"/>
      <c r="BR25" s="168"/>
      <c r="BS25" s="168"/>
      <c r="BT25" s="168"/>
      <c r="BU25" s="168"/>
      <c r="BV25" s="168"/>
      <c r="BW25" s="168"/>
      <c r="BX25" s="168"/>
      <c r="BY25" s="168"/>
      <c r="BZ25" s="168"/>
      <c r="CA25" s="168"/>
      <c r="CB25" s="168"/>
      <c r="CC25" s="168"/>
      <c r="CD25" s="168"/>
      <c r="CE25" s="168"/>
      <c r="CF25" s="168"/>
      <c r="CG25" s="168"/>
      <c r="CH25" s="168"/>
      <c r="CI25" s="168"/>
      <c r="CJ25" s="168"/>
      <c r="CK25" s="168"/>
      <c r="CL25" s="168"/>
      <c r="CM25" s="168"/>
      <c r="CN25" s="168"/>
      <c r="CO25" s="168"/>
      <c r="CP25" s="168"/>
      <c r="CQ25" s="168"/>
      <c r="CR25" s="168"/>
      <c r="CS25" s="168"/>
      <c r="CT25" s="168"/>
      <c r="CU25" s="168"/>
      <c r="CV25" s="168"/>
      <c r="CW25" s="168"/>
      <c r="CX25" s="168"/>
      <c r="CY25" s="168"/>
      <c r="CZ25" s="168"/>
      <c r="DA25" s="168"/>
      <c r="DB25" s="168"/>
      <c r="DC25" s="168"/>
      <c r="DD25" s="168"/>
      <c r="DE25" s="168"/>
      <c r="DF25" s="168"/>
      <c r="DG25" s="168"/>
      <c r="DH25" s="168"/>
      <c r="DI25" s="168"/>
      <c r="DJ25" s="168"/>
      <c r="DK25" s="168"/>
      <c r="DL25" s="168"/>
      <c r="DM25" s="168"/>
      <c r="DN25" s="168"/>
      <c r="DO25" s="168"/>
      <c r="DP25" s="168"/>
      <c r="DQ25" s="168"/>
      <c r="DR25" s="168"/>
      <c r="DS25" s="168"/>
      <c r="DT25" s="168"/>
      <c r="DU25" s="168"/>
      <c r="DV25" s="168"/>
    </row>
    <row r="26" spans="1:126">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c r="AX26" s="168"/>
      <c r="AY26" s="168"/>
      <c r="AZ26" s="168"/>
      <c r="BA26" s="168"/>
      <c r="BB26" s="168"/>
      <c r="BC26" s="168"/>
      <c r="BD26" s="168"/>
      <c r="BE26" s="168"/>
      <c r="BF26" s="168"/>
      <c r="BG26" s="168"/>
      <c r="BH26" s="168"/>
      <c r="BI26" s="168"/>
      <c r="BJ26" s="168"/>
      <c r="BK26" s="168"/>
      <c r="BL26" s="168"/>
      <c r="BM26" s="168"/>
      <c r="BN26" s="168"/>
      <c r="BO26" s="168"/>
      <c r="BP26" s="168"/>
      <c r="BQ26" s="168"/>
      <c r="BR26" s="168"/>
      <c r="BS26" s="168"/>
      <c r="BT26" s="168"/>
      <c r="BU26" s="168"/>
      <c r="BV26" s="168"/>
      <c r="BW26" s="168"/>
      <c r="BX26" s="168"/>
      <c r="BY26" s="168"/>
      <c r="BZ26" s="168"/>
      <c r="CA26" s="168"/>
      <c r="CB26" s="168"/>
      <c r="CC26" s="168"/>
      <c r="CD26" s="168"/>
      <c r="CE26" s="168"/>
      <c r="CF26" s="168"/>
      <c r="CG26" s="168"/>
      <c r="CH26" s="168"/>
      <c r="CI26" s="168"/>
      <c r="CJ26" s="168"/>
      <c r="CK26" s="168"/>
      <c r="CL26" s="168"/>
      <c r="CM26" s="168"/>
      <c r="CN26" s="168"/>
      <c r="CO26" s="168"/>
      <c r="CP26" s="168"/>
      <c r="CQ26" s="168"/>
      <c r="CR26" s="168"/>
      <c r="CS26" s="168"/>
      <c r="CT26" s="168"/>
      <c r="CU26" s="168"/>
      <c r="CV26" s="168"/>
      <c r="CW26" s="168"/>
      <c r="CX26" s="168"/>
      <c r="CY26" s="168"/>
      <c r="CZ26" s="168"/>
      <c r="DA26" s="168"/>
      <c r="DB26" s="168"/>
      <c r="DC26" s="168"/>
      <c r="DD26" s="168"/>
      <c r="DE26" s="168"/>
      <c r="DF26" s="168"/>
      <c r="DG26" s="168"/>
      <c r="DH26" s="168"/>
      <c r="DI26" s="168"/>
      <c r="DJ26" s="168"/>
      <c r="DK26" s="168"/>
      <c r="DL26" s="168"/>
      <c r="DM26" s="168"/>
      <c r="DN26" s="168"/>
      <c r="DO26" s="168"/>
      <c r="DP26" s="168"/>
      <c r="DQ26" s="168"/>
      <c r="DR26" s="168"/>
      <c r="DS26" s="168"/>
      <c r="DT26" s="168"/>
      <c r="DU26" s="168"/>
      <c r="DV26" s="168"/>
    </row>
    <row r="27" spans="1:126" s="46" customFormat="1"/>
    <row r="28" spans="1:126" s="46" customFormat="1" ht="12.75" customHeight="1">
      <c r="C28" s="168" t="s">
        <v>65</v>
      </c>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68"/>
      <c r="BI28" s="168"/>
      <c r="BJ28" s="168"/>
      <c r="BK28" s="168"/>
      <c r="BL28" s="168"/>
      <c r="BM28" s="168"/>
      <c r="BN28" s="168"/>
      <c r="BO28" s="168"/>
      <c r="BP28" s="168"/>
      <c r="BQ28" s="168"/>
      <c r="BR28" s="168"/>
      <c r="BS28" s="168"/>
      <c r="BT28" s="168"/>
      <c r="BU28" s="168"/>
      <c r="BV28" s="168"/>
      <c r="BW28" s="168"/>
      <c r="BX28" s="168"/>
      <c r="BY28" s="168"/>
      <c r="BZ28" s="168"/>
      <c r="CA28" s="168"/>
      <c r="CB28" s="168"/>
      <c r="CC28" s="168"/>
      <c r="CD28" s="168"/>
      <c r="CE28" s="168"/>
      <c r="CF28" s="168"/>
      <c r="CG28" s="168"/>
      <c r="CH28" s="168"/>
      <c r="CI28" s="168"/>
      <c r="CJ28" s="168"/>
      <c r="CK28" s="168"/>
      <c r="CL28" s="168"/>
      <c r="CM28" s="168"/>
      <c r="CN28" s="168"/>
      <c r="CO28" s="168"/>
      <c r="CP28" s="168"/>
      <c r="CQ28" s="168"/>
      <c r="CR28" s="168"/>
      <c r="CS28" s="168"/>
      <c r="CT28" s="168"/>
      <c r="CU28" s="168"/>
      <c r="CV28" s="168"/>
      <c r="CW28" s="168"/>
      <c r="CX28" s="168"/>
      <c r="CY28" s="168"/>
      <c r="CZ28" s="168"/>
      <c r="DA28" s="168"/>
      <c r="DB28" s="168"/>
      <c r="DC28" s="168"/>
      <c r="DD28" s="168"/>
      <c r="DE28" s="168"/>
      <c r="DF28" s="168"/>
      <c r="DG28" s="168"/>
      <c r="DH28" s="168"/>
      <c r="DI28" s="168"/>
      <c r="DJ28" s="168"/>
      <c r="DK28" s="168"/>
      <c r="DL28" s="168"/>
      <c r="DM28" s="168"/>
      <c r="DN28" s="168"/>
      <c r="DO28" s="168"/>
      <c r="DP28" s="168"/>
      <c r="DQ28" s="168"/>
      <c r="DR28" s="168"/>
      <c r="DS28" s="168"/>
      <c r="DT28" s="168"/>
      <c r="DU28" s="168"/>
      <c r="DV28" s="168"/>
    </row>
    <row r="29" spans="1:126" s="46" customFormat="1">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68"/>
      <c r="BK29" s="168"/>
      <c r="BL29" s="168"/>
      <c r="BM29" s="168"/>
      <c r="BN29" s="168"/>
      <c r="BO29" s="168"/>
      <c r="BP29" s="168"/>
      <c r="BQ29" s="168"/>
      <c r="BR29" s="168"/>
      <c r="BS29" s="168"/>
      <c r="BT29" s="168"/>
      <c r="BU29" s="168"/>
      <c r="BV29" s="168"/>
      <c r="BW29" s="168"/>
      <c r="BX29" s="168"/>
      <c r="BY29" s="168"/>
      <c r="BZ29" s="168"/>
      <c r="CA29" s="168"/>
      <c r="CB29" s="168"/>
      <c r="CC29" s="168"/>
      <c r="CD29" s="168"/>
      <c r="CE29" s="168"/>
      <c r="CF29" s="168"/>
      <c r="CG29" s="168"/>
      <c r="CH29" s="168"/>
      <c r="CI29" s="168"/>
      <c r="CJ29" s="168"/>
      <c r="CK29" s="168"/>
      <c r="CL29" s="168"/>
      <c r="CM29" s="168"/>
      <c r="CN29" s="168"/>
      <c r="CO29" s="168"/>
      <c r="CP29" s="168"/>
      <c r="CQ29" s="168"/>
      <c r="CR29" s="168"/>
      <c r="CS29" s="168"/>
      <c r="CT29" s="168"/>
      <c r="CU29" s="168"/>
      <c r="CV29" s="168"/>
      <c r="CW29" s="168"/>
      <c r="CX29" s="168"/>
      <c r="CY29" s="168"/>
      <c r="CZ29" s="168"/>
      <c r="DA29" s="168"/>
      <c r="DB29" s="168"/>
      <c r="DC29" s="168"/>
      <c r="DD29" s="168"/>
      <c r="DE29" s="168"/>
      <c r="DF29" s="168"/>
      <c r="DG29" s="168"/>
      <c r="DH29" s="168"/>
      <c r="DI29" s="168"/>
      <c r="DJ29" s="168"/>
      <c r="DK29" s="168"/>
      <c r="DL29" s="168"/>
      <c r="DM29" s="168"/>
      <c r="DN29" s="168"/>
      <c r="DO29" s="168"/>
      <c r="DP29" s="168"/>
      <c r="DQ29" s="168"/>
      <c r="DR29" s="168"/>
      <c r="DS29" s="168"/>
      <c r="DT29" s="168"/>
      <c r="DU29" s="168"/>
      <c r="DV29" s="168"/>
    </row>
    <row r="30" spans="1:126" s="46" customFormat="1"/>
    <row r="31" spans="1:126" s="46" customFormat="1" ht="12.75" customHeight="1">
      <c r="C31" s="168" t="s">
        <v>66</v>
      </c>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8"/>
      <c r="CA31" s="168"/>
      <c r="CB31" s="168"/>
      <c r="CC31" s="168"/>
      <c r="CD31" s="168"/>
      <c r="CE31" s="168"/>
      <c r="CF31" s="168"/>
      <c r="CG31" s="168"/>
      <c r="CH31" s="168"/>
      <c r="CI31" s="168"/>
      <c r="CJ31" s="168"/>
      <c r="CK31" s="168"/>
      <c r="CL31" s="168"/>
      <c r="CM31" s="168"/>
      <c r="CN31" s="168"/>
      <c r="CO31" s="168"/>
      <c r="CP31" s="168"/>
      <c r="CQ31" s="168"/>
      <c r="CR31" s="168"/>
      <c r="CS31" s="168"/>
      <c r="CT31" s="168"/>
      <c r="CU31" s="168"/>
      <c r="CV31" s="168"/>
      <c r="CW31" s="168"/>
      <c r="CX31" s="168"/>
      <c r="CY31" s="168"/>
      <c r="CZ31" s="168"/>
      <c r="DA31" s="168"/>
      <c r="DB31" s="168"/>
      <c r="DC31" s="168"/>
      <c r="DD31" s="168"/>
      <c r="DE31" s="168"/>
      <c r="DF31" s="168"/>
      <c r="DG31" s="168"/>
      <c r="DH31" s="168"/>
      <c r="DI31" s="168"/>
      <c r="DJ31" s="168"/>
      <c r="DK31" s="168"/>
      <c r="DL31" s="168"/>
      <c r="DM31" s="168"/>
      <c r="DN31" s="168"/>
      <c r="DO31" s="168"/>
      <c r="DP31" s="168"/>
      <c r="DQ31" s="168"/>
      <c r="DR31" s="168"/>
      <c r="DS31" s="168"/>
      <c r="DT31" s="168"/>
      <c r="DU31" s="168"/>
      <c r="DV31" s="168"/>
    </row>
    <row r="32" spans="1:126" s="46" customFormat="1">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168"/>
      <c r="CT32" s="168"/>
      <c r="CU32" s="168"/>
      <c r="CV32" s="168"/>
      <c r="CW32" s="168"/>
      <c r="CX32" s="168"/>
      <c r="CY32" s="168"/>
      <c r="CZ32" s="168"/>
      <c r="DA32" s="168"/>
      <c r="DB32" s="168"/>
      <c r="DC32" s="168"/>
      <c r="DD32" s="168"/>
      <c r="DE32" s="168"/>
      <c r="DF32" s="168"/>
      <c r="DG32" s="168"/>
      <c r="DH32" s="168"/>
      <c r="DI32" s="168"/>
      <c r="DJ32" s="168"/>
      <c r="DK32" s="168"/>
      <c r="DL32" s="168"/>
      <c r="DM32" s="168"/>
      <c r="DN32" s="168"/>
      <c r="DO32" s="168"/>
      <c r="DP32" s="168"/>
      <c r="DQ32" s="168"/>
      <c r="DR32" s="168"/>
      <c r="DS32" s="168"/>
      <c r="DT32" s="168"/>
      <c r="DU32" s="168"/>
      <c r="DV32" s="168"/>
    </row>
    <row r="33" spans="3:126" s="46" customFormat="1">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68"/>
      <c r="BI33" s="168"/>
      <c r="BJ33" s="168"/>
      <c r="BK33" s="168"/>
      <c r="BL33" s="168"/>
      <c r="BM33" s="168"/>
      <c r="BN33" s="168"/>
      <c r="BO33" s="168"/>
      <c r="BP33" s="168"/>
      <c r="BQ33" s="168"/>
      <c r="BR33" s="168"/>
      <c r="BS33" s="168"/>
      <c r="BT33" s="168"/>
      <c r="BU33" s="168"/>
      <c r="BV33" s="168"/>
      <c r="BW33" s="168"/>
      <c r="BX33" s="168"/>
      <c r="BY33" s="168"/>
      <c r="BZ33" s="168"/>
      <c r="CA33" s="168"/>
      <c r="CB33" s="168"/>
      <c r="CC33" s="168"/>
      <c r="CD33" s="168"/>
      <c r="CE33" s="168"/>
      <c r="CF33" s="168"/>
      <c r="CG33" s="168"/>
      <c r="CH33" s="168"/>
      <c r="CI33" s="168"/>
      <c r="CJ33" s="168"/>
      <c r="CK33" s="168"/>
      <c r="CL33" s="168"/>
      <c r="CM33" s="168"/>
      <c r="CN33" s="168"/>
      <c r="CO33" s="168"/>
      <c r="CP33" s="168"/>
      <c r="CQ33" s="168"/>
      <c r="CR33" s="168"/>
      <c r="CS33" s="168"/>
      <c r="CT33" s="168"/>
      <c r="CU33" s="168"/>
      <c r="CV33" s="168"/>
      <c r="CW33" s="168"/>
      <c r="CX33" s="168"/>
      <c r="CY33" s="168"/>
      <c r="CZ33" s="168"/>
      <c r="DA33" s="168"/>
      <c r="DB33" s="168"/>
      <c r="DC33" s="168"/>
      <c r="DD33" s="168"/>
      <c r="DE33" s="168"/>
      <c r="DF33" s="168"/>
      <c r="DG33" s="168"/>
      <c r="DH33" s="168"/>
      <c r="DI33" s="168"/>
      <c r="DJ33" s="168"/>
      <c r="DK33" s="168"/>
      <c r="DL33" s="168"/>
      <c r="DM33" s="168"/>
      <c r="DN33" s="168"/>
      <c r="DO33" s="168"/>
      <c r="DP33" s="168"/>
      <c r="DQ33" s="168"/>
      <c r="DR33" s="168"/>
      <c r="DS33" s="168"/>
      <c r="DT33" s="168"/>
      <c r="DU33" s="168"/>
      <c r="DV33" s="168"/>
    </row>
    <row r="34" spans="3:126" s="46" customFormat="1"/>
    <row r="35" spans="3:126" s="46" customFormat="1" ht="12.75" customHeight="1">
      <c r="C35" s="168" t="s">
        <v>67</v>
      </c>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8"/>
      <c r="BC35" s="168"/>
      <c r="BD35" s="168"/>
      <c r="BE35" s="168"/>
      <c r="BF35" s="168"/>
      <c r="BG35" s="168"/>
      <c r="BH35" s="168"/>
      <c r="BI35" s="168"/>
      <c r="BJ35" s="168"/>
      <c r="BK35" s="168"/>
      <c r="BL35" s="168"/>
      <c r="BM35" s="168"/>
      <c r="BN35" s="168"/>
      <c r="BO35" s="168"/>
      <c r="BP35" s="168"/>
      <c r="BQ35" s="168"/>
      <c r="BR35" s="168"/>
      <c r="BS35" s="168"/>
      <c r="BT35" s="168"/>
      <c r="BU35" s="168"/>
      <c r="BV35" s="168"/>
      <c r="BW35" s="168"/>
      <c r="BX35" s="168"/>
      <c r="BY35" s="168"/>
      <c r="BZ35" s="168"/>
      <c r="CA35" s="168"/>
      <c r="CB35" s="168"/>
      <c r="CC35" s="168"/>
      <c r="CD35" s="168"/>
      <c r="CE35" s="168"/>
      <c r="CF35" s="168"/>
      <c r="CG35" s="168"/>
      <c r="CH35" s="168"/>
      <c r="CI35" s="168"/>
      <c r="CJ35" s="168"/>
      <c r="CK35" s="168"/>
      <c r="CL35" s="168"/>
      <c r="CM35" s="168"/>
      <c r="CN35" s="168"/>
      <c r="CO35" s="168"/>
      <c r="CP35" s="168"/>
      <c r="CQ35" s="168"/>
      <c r="CR35" s="168"/>
      <c r="CS35" s="168"/>
      <c r="CT35" s="168"/>
      <c r="CU35" s="168"/>
      <c r="CV35" s="168"/>
      <c r="CW35" s="168"/>
      <c r="CX35" s="168"/>
      <c r="CY35" s="168"/>
      <c r="CZ35" s="168"/>
      <c r="DA35" s="168"/>
      <c r="DB35" s="168"/>
      <c r="DC35" s="168"/>
      <c r="DD35" s="168"/>
      <c r="DE35" s="168"/>
      <c r="DF35" s="168"/>
      <c r="DG35" s="168"/>
      <c r="DH35" s="168"/>
      <c r="DI35" s="168"/>
      <c r="DJ35" s="168"/>
      <c r="DK35" s="168"/>
      <c r="DL35" s="168"/>
      <c r="DM35" s="168"/>
      <c r="DN35" s="168"/>
      <c r="DO35" s="168"/>
      <c r="DP35" s="168"/>
      <c r="DQ35" s="168"/>
      <c r="DR35" s="168"/>
      <c r="DS35" s="168"/>
      <c r="DT35" s="168"/>
      <c r="DU35" s="168"/>
      <c r="DV35" s="168"/>
    </row>
    <row r="36" spans="3:126" s="46" customFormat="1">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c r="BA36" s="168"/>
      <c r="BB36" s="168"/>
      <c r="BC36" s="168"/>
      <c r="BD36" s="168"/>
      <c r="BE36" s="168"/>
      <c r="BF36" s="168"/>
      <c r="BG36" s="168"/>
      <c r="BH36" s="168"/>
      <c r="BI36" s="168"/>
      <c r="BJ36" s="168"/>
      <c r="BK36" s="168"/>
      <c r="BL36" s="168"/>
      <c r="BM36" s="168"/>
      <c r="BN36" s="168"/>
      <c r="BO36" s="168"/>
      <c r="BP36" s="168"/>
      <c r="BQ36" s="168"/>
      <c r="BR36" s="168"/>
      <c r="BS36" s="168"/>
      <c r="BT36" s="168"/>
      <c r="BU36" s="168"/>
      <c r="BV36" s="168"/>
      <c r="BW36" s="168"/>
      <c r="BX36" s="168"/>
      <c r="BY36" s="168"/>
      <c r="BZ36" s="168"/>
      <c r="CA36" s="168"/>
      <c r="CB36" s="168"/>
      <c r="CC36" s="168"/>
      <c r="CD36" s="168"/>
      <c r="CE36" s="168"/>
      <c r="CF36" s="168"/>
      <c r="CG36" s="168"/>
      <c r="CH36" s="168"/>
      <c r="CI36" s="168"/>
      <c r="CJ36" s="168"/>
      <c r="CK36" s="168"/>
      <c r="CL36" s="168"/>
      <c r="CM36" s="168"/>
      <c r="CN36" s="168"/>
      <c r="CO36" s="168"/>
      <c r="CP36" s="168"/>
      <c r="CQ36" s="168"/>
      <c r="CR36" s="168"/>
      <c r="CS36" s="168"/>
      <c r="CT36" s="168"/>
      <c r="CU36" s="168"/>
      <c r="CV36" s="168"/>
      <c r="CW36" s="168"/>
      <c r="CX36" s="168"/>
      <c r="CY36" s="168"/>
      <c r="CZ36" s="168"/>
      <c r="DA36" s="168"/>
      <c r="DB36" s="168"/>
      <c r="DC36" s="168"/>
      <c r="DD36" s="168"/>
      <c r="DE36" s="168"/>
      <c r="DF36" s="168"/>
      <c r="DG36" s="168"/>
      <c r="DH36" s="168"/>
      <c r="DI36" s="168"/>
      <c r="DJ36" s="168"/>
      <c r="DK36" s="168"/>
      <c r="DL36" s="168"/>
      <c r="DM36" s="168"/>
      <c r="DN36" s="168"/>
      <c r="DO36" s="168"/>
      <c r="DP36" s="168"/>
      <c r="DQ36" s="168"/>
      <c r="DR36" s="168"/>
      <c r="DS36" s="168"/>
      <c r="DT36" s="168"/>
      <c r="DU36" s="168"/>
      <c r="DV36" s="168"/>
    </row>
    <row r="37" spans="3:126" s="46" customFormat="1">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c r="BP37" s="150"/>
      <c r="BQ37" s="150"/>
      <c r="BR37" s="150"/>
      <c r="BS37" s="150"/>
      <c r="BT37" s="150"/>
      <c r="BU37" s="150"/>
      <c r="BV37" s="150"/>
      <c r="BW37" s="150"/>
      <c r="BX37" s="150"/>
      <c r="BY37" s="150"/>
      <c r="BZ37" s="150"/>
      <c r="CA37" s="150"/>
      <c r="CB37" s="150"/>
      <c r="CC37" s="150"/>
      <c r="CD37" s="150"/>
      <c r="CE37" s="150"/>
      <c r="CF37" s="150"/>
      <c r="CG37" s="150"/>
      <c r="CH37" s="150"/>
      <c r="CI37" s="150"/>
      <c r="CJ37" s="150"/>
      <c r="CK37" s="150"/>
      <c r="CL37" s="150"/>
      <c r="CM37" s="150"/>
      <c r="CN37" s="150"/>
      <c r="CO37" s="150"/>
      <c r="CP37" s="150"/>
      <c r="CQ37" s="150"/>
      <c r="CR37" s="150"/>
      <c r="CS37" s="150"/>
      <c r="CT37" s="150"/>
      <c r="CU37" s="150"/>
      <c r="CV37" s="150"/>
      <c r="CW37" s="150"/>
      <c r="CX37" s="150"/>
      <c r="CY37" s="150"/>
      <c r="CZ37" s="150"/>
      <c r="DA37" s="150"/>
      <c r="DB37" s="150"/>
      <c r="DC37" s="150"/>
      <c r="DD37" s="150"/>
      <c r="DE37" s="150"/>
      <c r="DF37" s="150"/>
      <c r="DG37" s="150"/>
      <c r="DH37" s="150"/>
      <c r="DI37" s="150"/>
      <c r="DJ37" s="150"/>
      <c r="DK37" s="150"/>
      <c r="DL37" s="150"/>
      <c r="DM37" s="150"/>
      <c r="DN37" s="150"/>
      <c r="DO37" s="150"/>
      <c r="DP37" s="150"/>
      <c r="DQ37" s="150"/>
      <c r="DR37" s="150"/>
      <c r="DS37" s="150"/>
      <c r="DT37" s="150"/>
      <c r="DU37" s="150"/>
      <c r="DV37" s="150"/>
    </row>
    <row r="38" spans="3:126" s="46" customFormat="1">
      <c r="C38" s="167" t="s">
        <v>68</v>
      </c>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c r="BN38" s="166"/>
      <c r="BO38" s="166"/>
      <c r="BP38" s="166"/>
      <c r="BQ38" s="166"/>
      <c r="BR38" s="166"/>
      <c r="BS38" s="166"/>
      <c r="BT38" s="166"/>
      <c r="BU38" s="166"/>
      <c r="BV38" s="166"/>
      <c r="BW38" s="166"/>
      <c r="BX38" s="166"/>
      <c r="BY38" s="166"/>
      <c r="BZ38" s="166"/>
      <c r="CA38" s="166"/>
      <c r="CB38" s="166"/>
      <c r="CC38" s="166"/>
      <c r="CD38" s="166"/>
      <c r="CE38" s="166"/>
      <c r="CF38" s="166"/>
      <c r="CG38" s="166"/>
      <c r="CH38" s="166"/>
      <c r="CI38" s="166"/>
      <c r="CJ38" s="166"/>
      <c r="CK38" s="166"/>
      <c r="CL38" s="166"/>
      <c r="CM38" s="166"/>
      <c r="CN38" s="166"/>
      <c r="CO38" s="166"/>
      <c r="CP38" s="166"/>
      <c r="CQ38" s="166"/>
      <c r="CR38" s="166"/>
      <c r="CS38" s="166"/>
      <c r="CT38" s="166"/>
      <c r="CU38" s="166"/>
      <c r="CV38" s="166"/>
      <c r="CW38" s="166"/>
      <c r="CX38" s="166"/>
      <c r="CY38" s="166"/>
      <c r="CZ38" s="166"/>
      <c r="DA38" s="166"/>
      <c r="DB38" s="166"/>
      <c r="DC38" s="166"/>
      <c r="DD38" s="166"/>
      <c r="DE38" s="166"/>
      <c r="DF38" s="166"/>
      <c r="DG38" s="166"/>
      <c r="DH38" s="166"/>
      <c r="DI38" s="166"/>
      <c r="DJ38" s="166"/>
      <c r="DK38" s="166"/>
      <c r="DL38" s="166"/>
      <c r="DM38" s="166"/>
      <c r="DN38" s="166"/>
      <c r="DO38" s="166"/>
      <c r="DP38" s="166"/>
      <c r="DQ38" s="166"/>
      <c r="DR38" s="166"/>
      <c r="DS38" s="166"/>
      <c r="DT38" s="166"/>
      <c r="DU38" s="166"/>
      <c r="DV38" s="166"/>
    </row>
    <row r="39" spans="3:126" s="46" customFormat="1">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6"/>
      <c r="BR39" s="166"/>
      <c r="BS39" s="166"/>
      <c r="BT39" s="166"/>
      <c r="BU39" s="166"/>
      <c r="BV39" s="166"/>
      <c r="BW39" s="166"/>
      <c r="BX39" s="166"/>
      <c r="BY39" s="166"/>
      <c r="BZ39" s="166"/>
      <c r="CA39" s="166"/>
      <c r="CB39" s="166"/>
      <c r="CC39" s="166"/>
      <c r="CD39" s="166"/>
      <c r="CE39" s="166"/>
      <c r="CF39" s="166"/>
      <c r="CG39" s="166"/>
      <c r="CH39" s="166"/>
      <c r="CI39" s="166"/>
      <c r="CJ39" s="166"/>
      <c r="CK39" s="166"/>
      <c r="CL39" s="166"/>
      <c r="CM39" s="166"/>
      <c r="CN39" s="166"/>
      <c r="CO39" s="166"/>
      <c r="CP39" s="166"/>
      <c r="CQ39" s="166"/>
      <c r="CR39" s="166"/>
      <c r="CS39" s="166"/>
      <c r="CT39" s="166"/>
      <c r="CU39" s="166"/>
      <c r="CV39" s="166"/>
      <c r="CW39" s="166"/>
      <c r="CX39" s="166"/>
      <c r="CY39" s="166"/>
      <c r="CZ39" s="166"/>
      <c r="DA39" s="166"/>
      <c r="DB39" s="166"/>
      <c r="DC39" s="166"/>
      <c r="DD39" s="166"/>
      <c r="DE39" s="166"/>
      <c r="DF39" s="166"/>
      <c r="DG39" s="166"/>
      <c r="DH39" s="166"/>
      <c r="DI39" s="166"/>
      <c r="DJ39" s="166"/>
      <c r="DK39" s="166"/>
      <c r="DL39" s="166"/>
      <c r="DM39" s="166"/>
      <c r="DN39" s="166"/>
      <c r="DO39" s="166"/>
      <c r="DP39" s="166"/>
      <c r="DQ39" s="166"/>
      <c r="DR39" s="166"/>
      <c r="DS39" s="166"/>
      <c r="DT39" s="166"/>
      <c r="DU39" s="166"/>
      <c r="DV39" s="166"/>
    </row>
    <row r="40" spans="3:126" s="46" customFormat="1">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166"/>
      <c r="BR40" s="166"/>
      <c r="BS40" s="166"/>
      <c r="BT40" s="166"/>
      <c r="BU40" s="166"/>
      <c r="BV40" s="166"/>
      <c r="BW40" s="166"/>
      <c r="BX40" s="166"/>
      <c r="BY40" s="166"/>
      <c r="BZ40" s="166"/>
      <c r="CA40" s="166"/>
      <c r="CB40" s="166"/>
      <c r="CC40" s="166"/>
      <c r="CD40" s="166"/>
      <c r="CE40" s="166"/>
      <c r="CF40" s="166"/>
      <c r="CG40" s="166"/>
      <c r="CH40" s="166"/>
      <c r="CI40" s="166"/>
      <c r="CJ40" s="166"/>
      <c r="CK40" s="166"/>
      <c r="CL40" s="166"/>
      <c r="CM40" s="166"/>
      <c r="CN40" s="166"/>
      <c r="CO40" s="166"/>
      <c r="CP40" s="166"/>
      <c r="CQ40" s="166"/>
      <c r="CR40" s="166"/>
      <c r="CS40" s="166"/>
      <c r="CT40" s="166"/>
      <c r="CU40" s="166"/>
      <c r="CV40" s="166"/>
      <c r="CW40" s="166"/>
      <c r="CX40" s="166"/>
      <c r="CY40" s="166"/>
      <c r="CZ40" s="166"/>
      <c r="DA40" s="166"/>
      <c r="DB40" s="166"/>
      <c r="DC40" s="166"/>
      <c r="DD40" s="166"/>
      <c r="DE40" s="166"/>
      <c r="DF40" s="166"/>
      <c r="DG40" s="166"/>
      <c r="DH40" s="166"/>
      <c r="DI40" s="166"/>
      <c r="DJ40" s="166"/>
      <c r="DK40" s="166"/>
      <c r="DL40" s="166"/>
      <c r="DM40" s="166"/>
      <c r="DN40" s="166"/>
      <c r="DO40" s="166"/>
      <c r="DP40" s="166"/>
      <c r="DQ40" s="166"/>
      <c r="DR40" s="166"/>
      <c r="DS40" s="166"/>
      <c r="DT40" s="166"/>
      <c r="DU40" s="166"/>
      <c r="DV40" s="166"/>
    </row>
    <row r="41" spans="3:126" s="46" customFormat="1" ht="12.75" customHeight="1">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27"/>
      <c r="CB41" s="127"/>
      <c r="CC41" s="127"/>
      <c r="CD41" s="127"/>
      <c r="CE41" s="127"/>
      <c r="CF41" s="127"/>
      <c r="CG41" s="127"/>
      <c r="CH41" s="127"/>
      <c r="CI41" s="127"/>
      <c r="CJ41" s="127"/>
      <c r="CK41" s="127"/>
      <c r="CL41" s="127"/>
      <c r="CM41" s="127"/>
      <c r="CN41" s="127"/>
      <c r="CO41" s="127"/>
      <c r="CP41" s="127"/>
      <c r="CQ41" s="127"/>
      <c r="CR41" s="127"/>
      <c r="CS41" s="127"/>
      <c r="CT41" s="127"/>
      <c r="CU41" s="127"/>
      <c r="CV41" s="127"/>
      <c r="CW41" s="127"/>
      <c r="CX41" s="127"/>
      <c r="CY41" s="127"/>
      <c r="CZ41" s="127"/>
      <c r="DA41" s="127"/>
      <c r="DB41" s="127"/>
      <c r="DC41" s="127"/>
      <c r="DD41" s="127"/>
      <c r="DE41" s="127"/>
      <c r="DF41" s="127"/>
      <c r="DG41" s="127"/>
      <c r="DH41" s="127"/>
      <c r="DI41" s="127"/>
      <c r="DJ41" s="127"/>
      <c r="DK41" s="127"/>
      <c r="DL41" s="127"/>
      <c r="DM41" s="127"/>
      <c r="DN41" s="127"/>
      <c r="DO41" s="127"/>
      <c r="DP41" s="127"/>
      <c r="DQ41" s="127"/>
      <c r="DR41" s="127"/>
      <c r="DS41" s="127"/>
      <c r="DT41" s="127"/>
      <c r="DU41" s="127"/>
      <c r="DV41" s="127"/>
    </row>
    <row r="42" spans="3:126" s="46" customFormat="1" ht="12.75" customHeight="1">
      <c r="C42" s="168" t="s">
        <v>5</v>
      </c>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c r="BA42" s="168"/>
      <c r="BB42" s="168"/>
      <c r="BC42" s="168"/>
      <c r="BD42" s="168"/>
      <c r="BE42" s="168"/>
      <c r="BF42" s="168"/>
      <c r="BG42" s="168"/>
      <c r="BH42" s="168"/>
      <c r="BI42" s="168"/>
      <c r="BJ42" s="168"/>
      <c r="BK42" s="168"/>
      <c r="BL42" s="168"/>
      <c r="BM42" s="168"/>
      <c r="BN42" s="168"/>
      <c r="BO42" s="168"/>
      <c r="BP42" s="168"/>
      <c r="BQ42" s="168"/>
      <c r="BR42" s="168"/>
      <c r="BS42" s="168"/>
      <c r="BT42" s="168"/>
      <c r="BU42" s="168"/>
      <c r="BV42" s="168"/>
      <c r="BW42" s="168"/>
      <c r="BX42" s="168"/>
      <c r="BY42" s="168"/>
      <c r="BZ42" s="168"/>
      <c r="CA42" s="168"/>
      <c r="CB42" s="168"/>
      <c r="CC42" s="168"/>
      <c r="CD42" s="168"/>
      <c r="CE42" s="168"/>
      <c r="CF42" s="168"/>
      <c r="CG42" s="168"/>
      <c r="CH42" s="168"/>
      <c r="CI42" s="168"/>
      <c r="CJ42" s="168"/>
      <c r="CK42" s="168"/>
      <c r="CL42" s="168"/>
      <c r="CM42" s="168"/>
      <c r="CN42" s="168"/>
      <c r="CO42" s="168"/>
      <c r="CP42" s="168"/>
      <c r="CQ42" s="168"/>
      <c r="CR42" s="168"/>
      <c r="CS42" s="168"/>
      <c r="CT42" s="168"/>
      <c r="CU42" s="168"/>
      <c r="CV42" s="168"/>
      <c r="CW42" s="168"/>
      <c r="CX42" s="168"/>
      <c r="CY42" s="168"/>
      <c r="CZ42" s="168"/>
      <c r="DA42" s="168"/>
      <c r="DB42" s="168"/>
      <c r="DC42" s="168"/>
      <c r="DD42" s="168"/>
      <c r="DE42" s="168"/>
      <c r="DF42" s="168"/>
      <c r="DG42" s="168"/>
      <c r="DH42" s="168"/>
      <c r="DI42" s="168"/>
      <c r="DJ42" s="168"/>
      <c r="DK42" s="168"/>
      <c r="DL42" s="168"/>
      <c r="DM42" s="168"/>
      <c r="DN42" s="168"/>
      <c r="DO42" s="168"/>
      <c r="DP42" s="168"/>
      <c r="DQ42" s="168"/>
      <c r="DR42" s="168"/>
      <c r="DS42" s="168"/>
      <c r="DT42" s="168"/>
      <c r="DU42" s="168"/>
      <c r="DV42" s="168"/>
    </row>
    <row r="43" spans="3:126" s="46" customFormat="1">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c r="BA43" s="168"/>
      <c r="BB43" s="168"/>
      <c r="BC43" s="168"/>
      <c r="BD43" s="168"/>
      <c r="BE43" s="168"/>
      <c r="BF43" s="168"/>
      <c r="BG43" s="168"/>
      <c r="BH43" s="168"/>
      <c r="BI43" s="168"/>
      <c r="BJ43" s="168"/>
      <c r="BK43" s="168"/>
      <c r="BL43" s="168"/>
      <c r="BM43" s="168"/>
      <c r="BN43" s="168"/>
      <c r="BO43" s="168"/>
      <c r="BP43" s="168"/>
      <c r="BQ43" s="168"/>
      <c r="BR43" s="168"/>
      <c r="BS43" s="168"/>
      <c r="BT43" s="168"/>
      <c r="BU43" s="168"/>
      <c r="BV43" s="168"/>
      <c r="BW43" s="168"/>
      <c r="BX43" s="168"/>
      <c r="BY43" s="168"/>
      <c r="BZ43" s="168"/>
      <c r="CA43" s="168"/>
      <c r="CB43" s="168"/>
      <c r="CC43" s="168"/>
      <c r="CD43" s="168"/>
      <c r="CE43" s="168"/>
      <c r="CF43" s="168"/>
      <c r="CG43" s="168"/>
      <c r="CH43" s="168"/>
      <c r="CI43" s="168"/>
      <c r="CJ43" s="168"/>
      <c r="CK43" s="168"/>
      <c r="CL43" s="168"/>
      <c r="CM43" s="168"/>
      <c r="CN43" s="168"/>
      <c r="CO43" s="168"/>
      <c r="CP43" s="168"/>
      <c r="CQ43" s="168"/>
      <c r="CR43" s="168"/>
      <c r="CS43" s="168"/>
      <c r="CT43" s="168"/>
      <c r="CU43" s="168"/>
      <c r="CV43" s="168"/>
      <c r="CW43" s="168"/>
      <c r="CX43" s="168"/>
      <c r="CY43" s="168"/>
      <c r="CZ43" s="168"/>
      <c r="DA43" s="168"/>
      <c r="DB43" s="168"/>
      <c r="DC43" s="168"/>
      <c r="DD43" s="168"/>
      <c r="DE43" s="168"/>
      <c r="DF43" s="168"/>
      <c r="DG43" s="168"/>
      <c r="DH43" s="168"/>
      <c r="DI43" s="168"/>
      <c r="DJ43" s="168"/>
      <c r="DK43" s="168"/>
      <c r="DL43" s="168"/>
      <c r="DM43" s="168"/>
      <c r="DN43" s="168"/>
      <c r="DO43" s="168"/>
      <c r="DP43" s="168"/>
      <c r="DQ43" s="168"/>
      <c r="DR43" s="168"/>
      <c r="DS43" s="168"/>
      <c r="DT43" s="168"/>
      <c r="DU43" s="168"/>
      <c r="DV43" s="168"/>
    </row>
    <row r="44" spans="3:126" s="46" customFormat="1">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8"/>
      <c r="DJ44" s="168"/>
      <c r="DK44" s="168"/>
      <c r="DL44" s="168"/>
      <c r="DM44" s="168"/>
      <c r="DN44" s="168"/>
      <c r="DO44" s="168"/>
      <c r="DP44" s="168"/>
      <c r="DQ44" s="168"/>
      <c r="DR44" s="168"/>
      <c r="DS44" s="168"/>
      <c r="DT44" s="168"/>
      <c r="DU44" s="168"/>
      <c r="DV44" s="168"/>
    </row>
    <row r="45" spans="3:126" s="46" customFormat="1">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c r="BG45" s="150"/>
      <c r="BH45" s="150"/>
      <c r="BI45" s="150"/>
      <c r="BJ45" s="150"/>
      <c r="BK45" s="150"/>
      <c r="BL45" s="150"/>
      <c r="BM45" s="150"/>
      <c r="BN45" s="150"/>
      <c r="BO45" s="150"/>
      <c r="BP45" s="150"/>
      <c r="BQ45" s="150"/>
      <c r="BR45" s="150"/>
      <c r="BS45" s="150"/>
      <c r="BT45" s="150"/>
      <c r="BU45" s="150"/>
      <c r="BV45" s="150"/>
      <c r="BW45" s="150"/>
      <c r="BX45" s="150"/>
      <c r="BY45" s="150"/>
      <c r="BZ45" s="150"/>
      <c r="CA45" s="150"/>
      <c r="CB45" s="150"/>
      <c r="CC45" s="150"/>
      <c r="CD45" s="150"/>
      <c r="CE45" s="150"/>
      <c r="CF45" s="150"/>
      <c r="CG45" s="150"/>
      <c r="CH45" s="150"/>
      <c r="CI45" s="150"/>
      <c r="CJ45" s="150"/>
      <c r="CK45" s="150"/>
      <c r="CL45" s="150"/>
      <c r="CM45" s="150"/>
      <c r="CN45" s="150"/>
      <c r="CO45" s="150"/>
      <c r="CP45" s="150"/>
      <c r="CQ45" s="150"/>
      <c r="CR45" s="150"/>
      <c r="CS45" s="150"/>
      <c r="CT45" s="150"/>
      <c r="CU45" s="150"/>
      <c r="CV45" s="150"/>
      <c r="CW45" s="150"/>
      <c r="CX45" s="150"/>
      <c r="CY45" s="150"/>
      <c r="CZ45" s="150"/>
      <c r="DA45" s="150"/>
      <c r="DB45" s="150"/>
      <c r="DC45" s="150"/>
      <c r="DD45" s="150"/>
      <c r="DE45" s="150"/>
      <c r="DF45" s="150"/>
      <c r="DG45" s="150"/>
      <c r="DH45" s="150"/>
      <c r="DI45" s="150"/>
      <c r="DJ45" s="150"/>
      <c r="DK45" s="150"/>
      <c r="DL45" s="150"/>
      <c r="DM45" s="150"/>
      <c r="DN45" s="150"/>
      <c r="DO45" s="150"/>
      <c r="DP45" s="150"/>
      <c r="DQ45" s="150"/>
      <c r="DR45" s="150"/>
      <c r="DS45" s="150"/>
      <c r="DT45" s="150"/>
      <c r="DU45" s="150"/>
      <c r="DV45" s="150"/>
    </row>
    <row r="46" spans="3:126" s="46" customFormat="1">
      <c r="C46" s="167" t="s">
        <v>162</v>
      </c>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166"/>
      <c r="BI46" s="166"/>
      <c r="BJ46" s="166"/>
      <c r="BK46" s="166"/>
      <c r="BL46" s="166"/>
      <c r="BM46" s="166"/>
      <c r="BN46" s="166"/>
      <c r="BO46" s="166"/>
      <c r="BP46" s="166"/>
      <c r="BQ46" s="166"/>
      <c r="BR46" s="166"/>
      <c r="BS46" s="166"/>
      <c r="BT46" s="166"/>
      <c r="BU46" s="166"/>
      <c r="BV46" s="166"/>
      <c r="BW46" s="166"/>
      <c r="BX46" s="166"/>
      <c r="BY46" s="166"/>
      <c r="BZ46" s="166"/>
      <c r="CA46" s="166"/>
      <c r="CB46" s="166"/>
      <c r="CC46" s="166"/>
      <c r="CD46" s="166"/>
      <c r="CE46" s="166"/>
      <c r="CF46" s="166"/>
      <c r="CG46" s="166"/>
      <c r="CH46" s="166"/>
      <c r="CI46" s="166"/>
      <c r="CJ46" s="166"/>
      <c r="CK46" s="166"/>
      <c r="CL46" s="166"/>
      <c r="CM46" s="166"/>
      <c r="CN46" s="166"/>
      <c r="CO46" s="166"/>
      <c r="CP46" s="166"/>
      <c r="CQ46" s="166"/>
      <c r="CR46" s="166"/>
      <c r="CS46" s="166"/>
      <c r="CT46" s="166"/>
      <c r="CU46" s="166"/>
      <c r="CV46" s="166"/>
      <c r="CW46" s="166"/>
      <c r="CX46" s="166"/>
      <c r="CY46" s="166"/>
      <c r="CZ46" s="166"/>
      <c r="DA46" s="166"/>
      <c r="DB46" s="166"/>
      <c r="DC46" s="166"/>
      <c r="DD46" s="166"/>
      <c r="DE46" s="166"/>
      <c r="DF46" s="166"/>
      <c r="DG46" s="166"/>
      <c r="DH46" s="166"/>
      <c r="DI46" s="166"/>
      <c r="DJ46" s="166"/>
      <c r="DK46" s="166"/>
      <c r="DL46" s="166"/>
      <c r="DM46" s="166"/>
      <c r="DN46" s="166"/>
      <c r="DO46" s="166"/>
      <c r="DP46" s="166"/>
      <c r="DQ46" s="166"/>
      <c r="DR46" s="166"/>
      <c r="DS46" s="166"/>
      <c r="DT46" s="166"/>
      <c r="DU46" s="166"/>
      <c r="DV46" s="166"/>
    </row>
    <row r="47" spans="3:126" s="46" customFormat="1">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c r="BL47" s="166"/>
      <c r="BM47" s="166"/>
      <c r="BN47" s="166"/>
      <c r="BO47" s="166"/>
      <c r="BP47" s="166"/>
      <c r="BQ47" s="166"/>
      <c r="BR47" s="166"/>
      <c r="BS47" s="166"/>
      <c r="BT47" s="166"/>
      <c r="BU47" s="166"/>
      <c r="BV47" s="166"/>
      <c r="BW47" s="166"/>
      <c r="BX47" s="166"/>
      <c r="BY47" s="166"/>
      <c r="BZ47" s="166"/>
      <c r="CA47" s="166"/>
      <c r="CB47" s="166"/>
      <c r="CC47" s="166"/>
      <c r="CD47" s="166"/>
      <c r="CE47" s="166"/>
      <c r="CF47" s="166"/>
      <c r="CG47" s="166"/>
      <c r="CH47" s="166"/>
      <c r="CI47" s="166"/>
      <c r="CJ47" s="166"/>
      <c r="CK47" s="166"/>
      <c r="CL47" s="166"/>
      <c r="CM47" s="166"/>
      <c r="CN47" s="166"/>
      <c r="CO47" s="166"/>
      <c r="CP47" s="166"/>
      <c r="CQ47" s="166"/>
      <c r="CR47" s="166"/>
      <c r="CS47" s="166"/>
      <c r="CT47" s="166"/>
      <c r="CU47" s="166"/>
      <c r="CV47" s="166"/>
      <c r="CW47" s="166"/>
      <c r="CX47" s="166"/>
      <c r="CY47" s="166"/>
      <c r="CZ47" s="166"/>
      <c r="DA47" s="166"/>
      <c r="DB47" s="166"/>
      <c r="DC47" s="166"/>
      <c r="DD47" s="166"/>
      <c r="DE47" s="166"/>
      <c r="DF47" s="166"/>
      <c r="DG47" s="166"/>
      <c r="DH47" s="166"/>
      <c r="DI47" s="166"/>
      <c r="DJ47" s="166"/>
      <c r="DK47" s="166"/>
      <c r="DL47" s="166"/>
      <c r="DM47" s="166"/>
      <c r="DN47" s="166"/>
      <c r="DO47" s="166"/>
      <c r="DP47" s="166"/>
      <c r="DQ47" s="166"/>
      <c r="DR47" s="166"/>
      <c r="DS47" s="166"/>
      <c r="DT47" s="166"/>
      <c r="DU47" s="166"/>
      <c r="DV47" s="166"/>
    </row>
    <row r="48" spans="3:126" s="152" customFormat="1">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c r="BL48" s="166"/>
      <c r="BM48" s="166"/>
      <c r="BN48" s="166"/>
      <c r="BO48" s="166"/>
      <c r="BP48" s="166"/>
      <c r="BQ48" s="166"/>
      <c r="BR48" s="166"/>
      <c r="BS48" s="166"/>
      <c r="BT48" s="166"/>
      <c r="BU48" s="166"/>
      <c r="BV48" s="166"/>
      <c r="BW48" s="166"/>
      <c r="BX48" s="166"/>
      <c r="BY48" s="166"/>
      <c r="BZ48" s="166"/>
      <c r="CA48" s="166"/>
      <c r="CB48" s="166"/>
      <c r="CC48" s="166"/>
      <c r="CD48" s="166"/>
      <c r="CE48" s="166"/>
      <c r="CF48" s="166"/>
      <c r="CG48" s="166"/>
      <c r="CH48" s="166"/>
      <c r="CI48" s="166"/>
      <c r="CJ48" s="166"/>
      <c r="CK48" s="166"/>
      <c r="CL48" s="166"/>
      <c r="CM48" s="166"/>
      <c r="CN48" s="166"/>
      <c r="CO48" s="166"/>
      <c r="CP48" s="166"/>
      <c r="CQ48" s="166"/>
      <c r="CR48" s="166"/>
      <c r="CS48" s="166"/>
      <c r="CT48" s="166"/>
      <c r="CU48" s="166"/>
      <c r="CV48" s="166"/>
      <c r="CW48" s="166"/>
      <c r="CX48" s="166"/>
      <c r="CY48" s="166"/>
      <c r="CZ48" s="166"/>
      <c r="DA48" s="166"/>
      <c r="DB48" s="166"/>
      <c r="DC48" s="166"/>
      <c r="DD48" s="166"/>
      <c r="DE48" s="166"/>
      <c r="DF48" s="166"/>
      <c r="DG48" s="166"/>
      <c r="DH48" s="166"/>
      <c r="DI48" s="166"/>
      <c r="DJ48" s="166"/>
      <c r="DK48" s="166"/>
      <c r="DL48" s="166"/>
      <c r="DM48" s="166"/>
      <c r="DN48" s="166"/>
      <c r="DO48" s="166"/>
      <c r="DP48" s="166"/>
      <c r="DQ48" s="166"/>
      <c r="DR48" s="166"/>
      <c r="DS48" s="166"/>
      <c r="DT48" s="166"/>
      <c r="DU48" s="166"/>
      <c r="DV48" s="166"/>
    </row>
    <row r="49" spans="1:126" s="46" customFormat="1"/>
    <row r="50" spans="1:126" s="46" customFormat="1">
      <c r="C50" s="166" t="s">
        <v>69</v>
      </c>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6"/>
      <c r="BR50" s="166"/>
      <c r="BS50" s="166"/>
      <c r="BT50" s="166"/>
      <c r="BU50" s="166"/>
      <c r="BV50" s="166"/>
      <c r="BW50" s="166"/>
      <c r="BX50" s="166"/>
      <c r="BY50" s="166"/>
      <c r="BZ50" s="166"/>
      <c r="CA50" s="166"/>
      <c r="CB50" s="166"/>
      <c r="CC50" s="166"/>
      <c r="CD50" s="166"/>
      <c r="CE50" s="166"/>
      <c r="CF50" s="166"/>
      <c r="CG50" s="166"/>
      <c r="CH50" s="166"/>
      <c r="CI50" s="166"/>
      <c r="CJ50" s="166"/>
      <c r="CK50" s="166"/>
      <c r="CL50" s="166"/>
      <c r="CM50" s="166"/>
      <c r="CN50" s="166"/>
      <c r="CO50" s="166"/>
      <c r="CP50" s="166"/>
      <c r="CQ50" s="166"/>
      <c r="CR50" s="166"/>
      <c r="CS50" s="166"/>
      <c r="CT50" s="166"/>
      <c r="CU50" s="166"/>
      <c r="CV50" s="166"/>
      <c r="CW50" s="166"/>
      <c r="CX50" s="166"/>
      <c r="CY50" s="166"/>
      <c r="CZ50" s="166"/>
      <c r="DA50" s="166"/>
      <c r="DB50" s="166"/>
      <c r="DC50" s="166"/>
      <c r="DD50" s="166"/>
      <c r="DE50" s="166"/>
      <c r="DF50" s="166"/>
      <c r="DG50" s="166"/>
      <c r="DH50" s="166"/>
      <c r="DI50" s="166"/>
      <c r="DJ50" s="166"/>
      <c r="DK50" s="166"/>
      <c r="DL50" s="166"/>
      <c r="DM50" s="166"/>
      <c r="DN50" s="166"/>
      <c r="DO50" s="166"/>
      <c r="DP50" s="166"/>
      <c r="DQ50" s="166"/>
      <c r="DR50" s="166"/>
      <c r="DS50" s="166"/>
      <c r="DT50" s="166"/>
      <c r="DU50" s="166"/>
      <c r="DV50" s="166"/>
    </row>
    <row r="51" spans="1:126" s="46" customFormat="1">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6"/>
      <c r="BR51" s="166"/>
      <c r="BS51" s="166"/>
      <c r="BT51" s="166"/>
      <c r="BU51" s="166"/>
      <c r="BV51" s="166"/>
      <c r="BW51" s="166"/>
      <c r="BX51" s="166"/>
      <c r="BY51" s="166"/>
      <c r="BZ51" s="166"/>
      <c r="CA51" s="166"/>
      <c r="CB51" s="166"/>
      <c r="CC51" s="166"/>
      <c r="CD51" s="166"/>
      <c r="CE51" s="166"/>
      <c r="CF51" s="166"/>
      <c r="CG51" s="166"/>
      <c r="CH51" s="166"/>
      <c r="CI51" s="166"/>
      <c r="CJ51" s="166"/>
      <c r="CK51" s="166"/>
      <c r="CL51" s="166"/>
      <c r="CM51" s="166"/>
      <c r="CN51" s="166"/>
      <c r="CO51" s="166"/>
      <c r="CP51" s="166"/>
      <c r="CQ51" s="166"/>
      <c r="CR51" s="166"/>
      <c r="CS51" s="166"/>
      <c r="CT51" s="166"/>
      <c r="CU51" s="166"/>
      <c r="CV51" s="166"/>
      <c r="CW51" s="166"/>
      <c r="CX51" s="166"/>
      <c r="CY51" s="166"/>
      <c r="CZ51" s="166"/>
      <c r="DA51" s="166"/>
      <c r="DB51" s="166"/>
      <c r="DC51" s="166"/>
      <c r="DD51" s="166"/>
      <c r="DE51" s="166"/>
      <c r="DF51" s="166"/>
      <c r="DG51" s="166"/>
      <c r="DH51" s="166"/>
      <c r="DI51" s="166"/>
      <c r="DJ51" s="166"/>
      <c r="DK51" s="166"/>
      <c r="DL51" s="166"/>
      <c r="DM51" s="166"/>
      <c r="DN51" s="166"/>
      <c r="DO51" s="166"/>
      <c r="DP51" s="166"/>
      <c r="DQ51" s="166"/>
      <c r="DR51" s="166"/>
      <c r="DS51" s="166"/>
      <c r="DT51" s="166"/>
      <c r="DU51" s="166"/>
      <c r="DV51" s="166"/>
    </row>
    <row r="52" spans="1:126" s="46" customFormat="1"/>
    <row r="53" spans="1:126" s="46" customFormat="1" ht="12.75" customHeight="1">
      <c r="A53" s="177" t="s">
        <v>70</v>
      </c>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7"/>
      <c r="BR53" s="177"/>
      <c r="BS53" s="177"/>
      <c r="BT53" s="177"/>
      <c r="BU53" s="177"/>
      <c r="BV53" s="177"/>
      <c r="BW53" s="177"/>
      <c r="BX53" s="177"/>
      <c r="BY53" s="177"/>
      <c r="BZ53" s="177"/>
      <c r="CA53" s="177"/>
      <c r="CB53" s="177"/>
      <c r="CC53" s="177"/>
      <c r="CD53" s="177"/>
      <c r="CE53" s="177"/>
      <c r="CF53" s="177"/>
      <c r="CG53" s="177"/>
      <c r="CH53" s="177"/>
      <c r="CI53" s="177"/>
      <c r="CJ53" s="177"/>
      <c r="CK53" s="177"/>
      <c r="CL53" s="177"/>
      <c r="CM53" s="177"/>
      <c r="CN53" s="177"/>
      <c r="CO53" s="177"/>
      <c r="CP53" s="177"/>
      <c r="CQ53" s="177"/>
      <c r="CR53" s="177"/>
      <c r="CS53" s="177"/>
      <c r="CT53" s="177"/>
      <c r="CU53" s="177"/>
      <c r="CV53" s="177"/>
      <c r="CW53" s="177"/>
      <c r="CX53" s="177"/>
      <c r="CY53" s="177"/>
      <c r="CZ53" s="177"/>
      <c r="DA53" s="177"/>
      <c r="DB53" s="177"/>
      <c r="DC53" s="177"/>
      <c r="DD53" s="177"/>
      <c r="DE53" s="177"/>
      <c r="DF53" s="177"/>
      <c r="DG53" s="177"/>
      <c r="DH53" s="177"/>
      <c r="DI53" s="177"/>
      <c r="DJ53" s="177"/>
      <c r="DK53" s="177"/>
      <c r="DL53" s="177"/>
      <c r="DM53" s="177"/>
      <c r="DN53" s="177"/>
      <c r="DO53" s="177"/>
      <c r="DP53" s="177"/>
      <c r="DQ53" s="177"/>
      <c r="DR53" s="177"/>
      <c r="DS53" s="177"/>
      <c r="DT53" s="177"/>
      <c r="DU53" s="177"/>
      <c r="DV53" s="177"/>
    </row>
    <row r="55" spans="1:126" ht="14">
      <c r="A55" s="172" t="s">
        <v>71</v>
      </c>
      <c r="B55" s="172"/>
      <c r="C55" s="172"/>
      <c r="D55" s="172"/>
      <c r="E55" s="172"/>
      <c r="F55" s="172"/>
      <c r="G55" s="172"/>
      <c r="H55" s="172"/>
      <c r="I55" s="172"/>
      <c r="J55" s="172"/>
      <c r="K55" s="172"/>
      <c r="L55" s="172"/>
      <c r="M55" s="172"/>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5"/>
      <c r="AQ55" s="175"/>
      <c r="AR55" s="175"/>
      <c r="AS55" s="175"/>
      <c r="AT55" s="175"/>
      <c r="AU55" s="175"/>
      <c r="AV55" s="175"/>
      <c r="AW55" s="175"/>
      <c r="AX55" s="175"/>
      <c r="AY55" s="175"/>
      <c r="AZ55" s="175"/>
      <c r="BA55" s="175"/>
      <c r="BB55" s="175"/>
      <c r="BC55" s="175"/>
      <c r="BD55" s="175"/>
      <c r="BE55" s="175"/>
      <c r="BF55" s="175"/>
      <c r="BG55" s="175"/>
      <c r="BH55" s="175"/>
      <c r="BI55" s="175"/>
      <c r="BJ55" s="175"/>
      <c r="BK55" s="175"/>
      <c r="BL55" s="175"/>
      <c r="BM55" s="175"/>
      <c r="BN55" s="175"/>
      <c r="BO55" s="175"/>
      <c r="BP55" s="175"/>
      <c r="BQ55" s="175"/>
      <c r="BR55" s="175"/>
      <c r="BV55" s="47" t="s">
        <v>145</v>
      </c>
      <c r="CD55" s="175"/>
      <c r="CE55" s="175"/>
      <c r="CF55" s="175"/>
      <c r="CG55" s="175"/>
      <c r="CH55" s="175"/>
      <c r="CI55" s="175"/>
      <c r="CJ55" s="175"/>
      <c r="CK55" s="175"/>
      <c r="CL55" s="175"/>
      <c r="CM55" s="175"/>
      <c r="CN55" s="175"/>
      <c r="CO55" s="175"/>
      <c r="CP55" s="175"/>
      <c r="CQ55" s="175"/>
      <c r="CR55" s="175"/>
      <c r="CS55" s="175"/>
      <c r="CT55" s="175"/>
      <c r="CU55" s="175"/>
      <c r="CV55" s="175"/>
      <c r="CW55" s="175"/>
      <c r="CX55" s="175"/>
      <c r="CY55" s="175"/>
      <c r="CZ55" s="175"/>
      <c r="DA55" s="175"/>
      <c r="DB55" s="175"/>
      <c r="DC55" s="175"/>
      <c r="DD55" s="175"/>
    </row>
    <row r="57" spans="1:126" ht="14">
      <c r="A57" s="47" t="s">
        <v>72</v>
      </c>
      <c r="Q57" s="169" t="str">
        <f>IF('Contract Information'!C13="","",'Contract Information'!C13)</f>
        <v/>
      </c>
      <c r="R57" s="169"/>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57"/>
      <c r="AP57" s="57"/>
      <c r="AQ57" s="57"/>
      <c r="AR57" s="57"/>
      <c r="AS57" s="57"/>
      <c r="AT57" s="48" t="s">
        <v>11</v>
      </c>
      <c r="AU57" s="57"/>
      <c r="AV57" s="57"/>
      <c r="AW57" s="57"/>
      <c r="AX57" s="57"/>
      <c r="AY57" s="57"/>
      <c r="AZ57" s="57"/>
      <c r="BA57" s="57"/>
      <c r="BB57" s="57"/>
      <c r="BD57" s="178" t="str">
        <f>IF('Contract Information'!C14="","",'Contract Information'!C14)</f>
        <v/>
      </c>
      <c r="BE57" s="178"/>
      <c r="BF57" s="178"/>
      <c r="BG57" s="178"/>
      <c r="BH57" s="178"/>
      <c r="BI57" s="178"/>
      <c r="BJ57" s="178"/>
      <c r="BK57" s="178"/>
      <c r="BL57" s="178"/>
      <c r="BM57" s="178"/>
      <c r="BN57" s="178"/>
      <c r="BO57" s="178"/>
      <c r="BP57" s="178"/>
      <c r="BQ57" s="178"/>
      <c r="BR57" s="178"/>
      <c r="BS57" s="178"/>
      <c r="BT57" s="178"/>
      <c r="BU57" s="178"/>
      <c r="BV57" s="178"/>
      <c r="BW57" s="178"/>
      <c r="BX57" s="178"/>
      <c r="BY57" s="178"/>
      <c r="BZ57" s="178"/>
      <c r="CA57" s="178"/>
      <c r="CB57" s="178"/>
      <c r="CC57" s="178"/>
      <c r="CD57" s="178"/>
      <c r="CE57" s="178"/>
      <c r="CF57" s="178"/>
      <c r="CG57" s="178"/>
      <c r="CH57" s="178"/>
      <c r="CI57" s="178"/>
      <c r="CJ57" s="178"/>
      <c r="CK57" s="178"/>
      <c r="CL57" s="178"/>
      <c r="CM57" s="178"/>
      <c r="CN57" s="178"/>
      <c r="CO57" s="178"/>
      <c r="CP57" s="178"/>
      <c r="CQ57" s="178"/>
      <c r="CR57" s="178"/>
      <c r="CS57" s="178"/>
      <c r="CT57" s="178"/>
      <c r="CU57" s="178"/>
      <c r="CV57" s="178"/>
      <c r="CW57" s="178"/>
      <c r="CX57" s="178"/>
      <c r="CY57" s="178"/>
      <c r="CZ57" s="178"/>
      <c r="DA57" s="178"/>
      <c r="DB57" s="178"/>
      <c r="DC57" s="178"/>
      <c r="DD57" s="178"/>
    </row>
    <row r="59" spans="1:126" ht="14">
      <c r="A59" s="172" t="s">
        <v>12</v>
      </c>
      <c r="B59" s="172"/>
      <c r="C59" s="172"/>
      <c r="D59" s="172"/>
      <c r="E59" s="172"/>
      <c r="F59" s="172"/>
      <c r="G59" s="172"/>
      <c r="H59" s="172"/>
      <c r="I59" s="172"/>
      <c r="J59" s="172"/>
      <c r="K59" s="172"/>
      <c r="L59" s="172"/>
      <c r="M59" s="172"/>
      <c r="N59" s="172"/>
      <c r="O59" s="172"/>
      <c r="P59" s="172"/>
      <c r="Q59" s="172"/>
      <c r="R59" s="172"/>
      <c r="T59" s="175" t="str">
        <f>IF('Contract Information'!C15="","",'Contract Information'!C15)</f>
        <v/>
      </c>
      <c r="U59" s="175"/>
      <c r="V59" s="175"/>
      <c r="W59" s="175"/>
      <c r="X59" s="175"/>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c r="AV59" s="175"/>
      <c r="AW59" s="175"/>
      <c r="AX59" s="175"/>
      <c r="AY59" s="175"/>
    </row>
  </sheetData>
  <sheetProtection sheet="1" objects="1" scenarios="1"/>
  <mergeCells count="36">
    <mergeCell ref="A59:R59"/>
    <mergeCell ref="T59:AY59"/>
    <mergeCell ref="Q14:CP14"/>
    <mergeCell ref="A16:BV16"/>
    <mergeCell ref="C42:DV44"/>
    <mergeCell ref="A53:DV53"/>
    <mergeCell ref="C35:DV36"/>
    <mergeCell ref="C20:DV21"/>
    <mergeCell ref="C23:DV23"/>
    <mergeCell ref="C31:DV33"/>
    <mergeCell ref="Q57:AN57"/>
    <mergeCell ref="BD57:DD57"/>
    <mergeCell ref="A55:M55"/>
    <mergeCell ref="O55:BR55"/>
    <mergeCell ref="CD55:DD55"/>
    <mergeCell ref="C38:DV40"/>
    <mergeCell ref="AC10:AG10"/>
    <mergeCell ref="A18:BU18"/>
    <mergeCell ref="A5:DV5"/>
    <mergeCell ref="A6:DV6"/>
    <mergeCell ref="CO10:CY10"/>
    <mergeCell ref="BF10:BQ10"/>
    <mergeCell ref="CJ10:CM10"/>
    <mergeCell ref="A8:R8"/>
    <mergeCell ref="A10:G10"/>
    <mergeCell ref="L10:O10"/>
    <mergeCell ref="X10:AA10"/>
    <mergeCell ref="T8:CB8"/>
    <mergeCell ref="Q10:T10"/>
    <mergeCell ref="BU10:BX10"/>
    <mergeCell ref="BZ10:CE10"/>
    <mergeCell ref="C50:DV51"/>
    <mergeCell ref="C25:DV26"/>
    <mergeCell ref="C28:DV29"/>
    <mergeCell ref="AC12:CP12"/>
    <mergeCell ref="C46:DV48"/>
  </mergeCells>
  <phoneticPr fontId="3" type="noConversion"/>
  <pageMargins left="0.46" right="0.33" top="0.79" bottom="1" header="0.5" footer="0.5"/>
  <pageSetup scale="84" orientation="portrait"/>
  <headerFooter alignWithMargins="0">
    <oddFooter xml:space="preserve">&amp;R&amp;8ver.: 4/23/2018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L65"/>
  <sheetViews>
    <sheetView view="pageLayout" zoomScale="200" zoomScaleNormal="200" zoomScaleSheetLayoutView="100" zoomScalePageLayoutView="200" workbookViewId="0">
      <selection activeCell="DC22" sqref="DC22:DP22"/>
    </sheetView>
  </sheetViews>
  <sheetFormatPr baseColWidth="10" defaultColWidth="8.83203125" defaultRowHeight="13"/>
  <cols>
    <col min="1" max="129" width="0.83203125" customWidth="1"/>
    <col min="130" max="132" width="0.5" customWidth="1"/>
    <col min="133" max="135" width="1.6640625" customWidth="1"/>
    <col min="136" max="143" width="1.33203125" customWidth="1"/>
  </cols>
  <sheetData>
    <row r="1" spans="1:141" ht="16">
      <c r="A1" s="118"/>
      <c r="B1" s="118"/>
      <c r="C1" s="118"/>
      <c r="D1" s="118"/>
      <c r="E1" s="118"/>
      <c r="F1" s="118"/>
      <c r="G1" s="118"/>
      <c r="H1" s="118"/>
      <c r="I1" s="118"/>
      <c r="J1" s="118"/>
      <c r="K1" s="118"/>
      <c r="EF1" s="6" t="s">
        <v>95</v>
      </c>
      <c r="EG1" s="6" t="s">
        <v>99</v>
      </c>
    </row>
    <row r="2" spans="1:141">
      <c r="CW2" s="204" t="s">
        <v>145</v>
      </c>
      <c r="CX2" s="204"/>
      <c r="CY2" s="204"/>
      <c r="CZ2" s="204"/>
      <c r="DA2" s="204"/>
      <c r="DB2" s="204"/>
      <c r="DD2" s="205">
        <f ca="1">NOW()</f>
        <v>43213.960763310184</v>
      </c>
      <c r="DE2" s="205"/>
      <c r="DF2" s="205"/>
      <c r="DG2" s="205"/>
      <c r="DH2" s="205"/>
      <c r="DI2" s="205"/>
      <c r="DJ2" s="205"/>
      <c r="DK2" s="205"/>
      <c r="DL2" s="205"/>
      <c r="DM2" s="205"/>
      <c r="DN2" s="205"/>
      <c r="DO2" s="205"/>
      <c r="DP2" s="205"/>
      <c r="DQ2" s="205"/>
      <c r="DR2" s="205"/>
      <c r="DS2" s="205"/>
      <c r="DT2" s="205"/>
      <c r="DU2" s="205"/>
      <c r="DV2" s="205"/>
      <c r="DW2" s="117"/>
      <c r="DX2" s="117"/>
      <c r="DY2" s="117"/>
      <c r="DZ2" s="117"/>
    </row>
    <row r="6" spans="1:141" ht="16">
      <c r="A6" s="207" t="s">
        <v>81</v>
      </c>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c r="CK6" s="207"/>
      <c r="CL6" s="207"/>
      <c r="CM6" s="207"/>
      <c r="CN6" s="207"/>
      <c r="CO6" s="207"/>
      <c r="CP6" s="207"/>
      <c r="CQ6" s="207"/>
      <c r="CR6" s="207"/>
      <c r="CS6" s="207"/>
      <c r="CT6" s="207"/>
      <c r="CU6" s="207"/>
      <c r="CV6" s="207"/>
      <c r="CW6" s="207"/>
      <c r="CX6" s="207"/>
      <c r="CY6" s="207"/>
      <c r="CZ6" s="207"/>
      <c r="DA6" s="207"/>
      <c r="DB6" s="207"/>
      <c r="DC6" s="207"/>
      <c r="DD6" s="207"/>
      <c r="DE6" s="207"/>
      <c r="DF6" s="207"/>
      <c r="DG6" s="207"/>
      <c r="DH6" s="207"/>
      <c r="DI6" s="207"/>
      <c r="DJ6" s="207"/>
      <c r="DK6" s="207"/>
      <c r="DL6" s="207"/>
      <c r="DM6" s="207"/>
      <c r="DN6" s="207"/>
      <c r="DO6" s="207"/>
      <c r="DP6" s="207"/>
      <c r="DQ6" s="207"/>
      <c r="DR6" s="207"/>
      <c r="DS6" s="207"/>
      <c r="DT6" s="207"/>
      <c r="DU6" s="207"/>
      <c r="DV6" s="207"/>
      <c r="DW6" s="207"/>
      <c r="DX6" s="207"/>
      <c r="DY6" s="207"/>
      <c r="DZ6" s="89"/>
      <c r="EA6" s="89"/>
      <c r="EB6" s="89"/>
      <c r="EC6" s="89"/>
      <c r="ED6" s="89"/>
      <c r="EE6" s="89"/>
      <c r="EI6" s="80" t="s">
        <v>101</v>
      </c>
      <c r="EJ6" s="80" t="s">
        <v>103</v>
      </c>
      <c r="EK6" s="80" t="s">
        <v>104</v>
      </c>
    </row>
    <row r="7" spans="1:141">
      <c r="DU7" s="45"/>
      <c r="EH7" s="80" t="s">
        <v>18</v>
      </c>
      <c r="EI7" s="81" t="str">
        <f>IF('Contract Information'!C22="Y",3592/2,"")</f>
        <v/>
      </c>
      <c r="EJ7" s="81" t="str">
        <f>IF('Contract Information'!C23="Y",3592/2,"")</f>
        <v/>
      </c>
      <c r="EK7" s="81" t="str">
        <f>IF('Contract Information'!C24="Y",1197,"")</f>
        <v/>
      </c>
    </row>
    <row r="8" spans="1:141">
      <c r="J8" s="2"/>
      <c r="K8" s="2"/>
      <c r="L8" s="2"/>
      <c r="M8" s="2"/>
      <c r="N8" s="2"/>
      <c r="O8" s="2"/>
      <c r="EI8" s="79"/>
      <c r="EJ8" s="79"/>
    </row>
    <row r="9" spans="1:141" ht="16">
      <c r="A9" s="202" t="s">
        <v>76</v>
      </c>
      <c r="B9" s="202"/>
      <c r="C9" s="202"/>
      <c r="D9" s="202"/>
      <c r="E9" s="202"/>
      <c r="F9" s="202"/>
      <c r="G9" s="202"/>
      <c r="H9" s="202"/>
      <c r="I9" s="202"/>
      <c r="K9" s="174" t="str">
        <f>IF('Contract Information'!C11="","",'Contract Information'!C11&amp;", "&amp;'Contract Information'!C12)</f>
        <v/>
      </c>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c r="BJ9" s="174"/>
      <c r="BK9" s="174"/>
      <c r="BL9" s="174"/>
      <c r="BM9" s="174"/>
      <c r="BN9" s="174"/>
      <c r="BO9" s="174"/>
      <c r="BP9" s="174"/>
      <c r="BQ9" s="174"/>
      <c r="BR9" s="174"/>
      <c r="BS9" s="15"/>
      <c r="BT9" s="15"/>
      <c r="BU9" s="15"/>
      <c r="BV9" s="15"/>
      <c r="BW9" s="15"/>
      <c r="BX9" s="15"/>
      <c r="BY9" s="15"/>
      <c r="BZ9" s="15"/>
      <c r="CA9" s="208" t="s">
        <v>94</v>
      </c>
      <c r="CB9" s="208"/>
      <c r="CC9" s="208"/>
      <c r="CD9" s="208"/>
      <c r="CE9" s="208"/>
      <c r="CF9" s="208"/>
      <c r="CG9" s="208"/>
      <c r="CH9" s="208"/>
      <c r="CI9" s="208"/>
      <c r="CJ9" s="208"/>
      <c r="CK9" s="208"/>
      <c r="CL9" s="208"/>
      <c r="CM9" s="208"/>
      <c r="CN9" s="208"/>
      <c r="CO9" s="208"/>
      <c r="CP9" s="208"/>
      <c r="CQ9" s="14"/>
      <c r="CR9" s="174" t="str">
        <f>IF('Contract Information'!C13="","",'Contract Information'!C13)</f>
        <v/>
      </c>
      <c r="CS9" s="174"/>
      <c r="CT9" s="174"/>
      <c r="CU9" s="174"/>
      <c r="CV9" s="174"/>
      <c r="CW9" s="174"/>
      <c r="CX9" s="174"/>
      <c r="CY9" s="174"/>
      <c r="CZ9" s="174"/>
      <c r="DA9" s="174"/>
      <c r="DB9" s="174"/>
      <c r="DC9" s="174"/>
      <c r="DD9" s="174"/>
      <c r="DE9" s="174"/>
      <c r="DF9" s="174"/>
      <c r="DG9" s="174"/>
      <c r="DH9" s="174"/>
      <c r="DI9" s="174"/>
      <c r="DJ9" s="174"/>
      <c r="DK9" s="174"/>
      <c r="DL9" s="174"/>
      <c r="DM9" s="174"/>
      <c r="DN9" s="174"/>
      <c r="DO9" s="174"/>
      <c r="DP9" s="174"/>
      <c r="DQ9" s="174"/>
      <c r="DR9" s="174"/>
      <c r="DS9" s="174"/>
      <c r="DT9" s="174"/>
      <c r="DU9" s="174"/>
      <c r="DV9" s="174"/>
      <c r="DW9" s="174"/>
      <c r="DX9" s="174"/>
      <c r="DY9" s="174"/>
      <c r="DZ9" s="8"/>
      <c r="EA9" s="8"/>
      <c r="EB9" s="8"/>
      <c r="EC9" s="8"/>
    </row>
    <row r="10" spans="1:141" ht="6" customHeight="1"/>
    <row r="11" spans="1:141" ht="16">
      <c r="A11" s="202" t="s">
        <v>77</v>
      </c>
      <c r="B11" s="202"/>
      <c r="C11" s="202"/>
      <c r="D11" s="202"/>
      <c r="E11" s="202"/>
      <c r="F11" s="202"/>
      <c r="G11" s="202"/>
      <c r="H11" s="202"/>
      <c r="I11" s="202"/>
      <c r="J11" s="202"/>
      <c r="K11" s="202"/>
      <c r="L11" s="202"/>
      <c r="M11" s="202"/>
      <c r="P11" s="179" t="str">
        <f>IF('Contract Information'!C18="Y",EG1,EF1)</f>
        <v>r</v>
      </c>
      <c r="Q11" s="179"/>
      <c r="R11" s="179"/>
      <c r="S11" s="179"/>
      <c r="T11" s="200" t="s">
        <v>96</v>
      </c>
      <c r="U11" s="200"/>
      <c r="V11" s="200"/>
      <c r="W11" s="200"/>
      <c r="X11" s="200"/>
      <c r="Y11" s="200"/>
      <c r="AB11" s="203" t="str">
        <f>IF('Contract Information'!C19="Y",EG1,EF1)</f>
        <v>r</v>
      </c>
      <c r="AC11" s="203"/>
      <c r="AD11" s="203"/>
      <c r="AE11" s="203"/>
      <c r="AF11" s="180" t="s">
        <v>97</v>
      </c>
      <c r="AG11" s="180"/>
      <c r="AH11" s="180"/>
      <c r="AI11" s="180"/>
      <c r="AJ11" s="180"/>
      <c r="AK11" s="180"/>
      <c r="AL11" s="180"/>
      <c r="AM11" s="180"/>
      <c r="AN11" s="180"/>
      <c r="AO11" s="180"/>
      <c r="AP11" s="180"/>
      <c r="BK11" s="202" t="s">
        <v>98</v>
      </c>
      <c r="BL11" s="202"/>
      <c r="BM11" s="202"/>
      <c r="BN11" s="202"/>
      <c r="BO11" s="202"/>
      <c r="BP11" s="202"/>
      <c r="BQ11" s="202"/>
      <c r="BR11" s="202"/>
      <c r="BT11" s="179" t="str">
        <f>IF('Contract Information'!C22&lt;2000,EF1,EG1)</f>
        <v>r</v>
      </c>
      <c r="BU11" s="179"/>
      <c r="BV11" s="179"/>
      <c r="BW11" s="180" t="s">
        <v>101</v>
      </c>
      <c r="BX11" s="180"/>
      <c r="BY11" s="180"/>
      <c r="BZ11" s="180"/>
      <c r="CA11" s="180"/>
      <c r="CB11" s="180"/>
      <c r="CC11" s="186" t="str">
        <f>IF('Contract Information'!C22&lt;2000,"",'Contract Information'!C22)</f>
        <v/>
      </c>
      <c r="CD11" s="186"/>
      <c r="CE11" s="186"/>
      <c r="CF11" s="186"/>
      <c r="CG11" s="186"/>
      <c r="CH11" s="186"/>
      <c r="CK11" s="179" t="str">
        <f>IF('Contract Information'!C23&lt;2000,EF1,EG1)</f>
        <v>r</v>
      </c>
      <c r="CL11" s="179"/>
      <c r="CM11" s="179"/>
      <c r="CN11" s="179"/>
      <c r="CO11" s="180" t="s">
        <v>103</v>
      </c>
      <c r="CP11" s="180"/>
      <c r="CQ11" s="180"/>
      <c r="CR11" s="180"/>
      <c r="CS11" s="180"/>
      <c r="CT11" s="180"/>
      <c r="CU11" s="180"/>
      <c r="CV11" s="180"/>
      <c r="CW11" s="180"/>
      <c r="CX11" s="186" t="str">
        <f>IF('Contract Information'!C23&lt;2000,"",'Contract Information'!C23)</f>
        <v/>
      </c>
      <c r="CY11" s="186"/>
      <c r="CZ11" s="186"/>
      <c r="DA11" s="186"/>
      <c r="DB11" s="186"/>
      <c r="DC11" s="186"/>
      <c r="DF11" s="179" t="str">
        <f>IF('Contract Information'!C24&lt;2000,EF1,EG1)</f>
        <v>r</v>
      </c>
      <c r="DG11" s="179"/>
      <c r="DH11" s="179"/>
      <c r="DI11" s="200" t="s">
        <v>104</v>
      </c>
      <c r="DJ11" s="200"/>
      <c r="DK11" s="200"/>
      <c r="DL11" s="200"/>
      <c r="DM11" s="200"/>
      <c r="DN11" s="200"/>
      <c r="DO11" s="200"/>
      <c r="DP11" s="200"/>
      <c r="DQ11" s="200"/>
      <c r="DR11" s="200"/>
      <c r="DS11" s="200"/>
      <c r="DT11" s="186" t="str">
        <f>IF('Contract Information'!C24&lt;2000,"",'Contract Information'!C24)</f>
        <v/>
      </c>
      <c r="DU11" s="186"/>
      <c r="DV11" s="186"/>
      <c r="DW11" s="186"/>
      <c r="DX11" s="186"/>
      <c r="DY11" s="186"/>
      <c r="DZ11" s="88"/>
      <c r="EA11" s="8"/>
      <c r="EB11" s="8"/>
      <c r="EC11" s="8"/>
    </row>
    <row r="12" spans="1:141">
      <c r="V12" s="198" t="s">
        <v>108</v>
      </c>
      <c r="W12" s="198"/>
      <c r="X12" s="198"/>
      <c r="Y12" s="198"/>
      <c r="Z12" s="198"/>
      <c r="AA12" s="198"/>
      <c r="AB12" s="198"/>
      <c r="AC12" s="198"/>
      <c r="AD12" s="198"/>
      <c r="AE12" s="198"/>
      <c r="AF12" s="198"/>
      <c r="AG12" s="198"/>
      <c r="AH12" s="198"/>
      <c r="AI12" s="198"/>
      <c r="AJ12" s="198"/>
      <c r="AK12" s="198"/>
      <c r="AL12" s="198"/>
      <c r="AM12" s="198"/>
      <c r="CE12" s="198" t="s">
        <v>107</v>
      </c>
      <c r="CF12" s="198"/>
      <c r="CG12" s="198"/>
      <c r="CH12" s="198"/>
      <c r="CI12" s="198"/>
      <c r="CJ12" s="198"/>
      <c r="CK12" s="198"/>
      <c r="CL12" s="198"/>
      <c r="CM12" s="198"/>
      <c r="CN12" s="198"/>
      <c r="CO12" s="198"/>
      <c r="CP12" s="198"/>
      <c r="CQ12" s="198"/>
      <c r="CR12" s="198"/>
      <c r="CS12" s="198"/>
      <c r="CT12" s="198"/>
      <c r="CU12" s="198"/>
      <c r="CV12" s="198"/>
      <c r="CW12" s="198"/>
      <c r="CX12" s="198"/>
      <c r="CY12" s="198"/>
      <c r="CZ12" s="198"/>
      <c r="DA12" s="198"/>
      <c r="DB12" s="198"/>
      <c r="DC12" s="198"/>
      <c r="DD12" s="198"/>
      <c r="EJ12" s="79"/>
    </row>
    <row r="13" spans="1:141" ht="6" customHeight="1">
      <c r="BZ13" s="16"/>
    </row>
    <row r="14" spans="1:141" ht="16">
      <c r="A14" s="202" t="s">
        <v>82</v>
      </c>
      <c r="B14" s="202"/>
      <c r="C14" s="202"/>
      <c r="D14" s="202"/>
      <c r="E14" s="202"/>
      <c r="F14" s="202"/>
      <c r="G14" s="202"/>
      <c r="H14" s="202"/>
      <c r="I14" s="202"/>
      <c r="P14" s="179" t="str">
        <f>IF('Contract Information'!C27="Y",EG1,EF1)</f>
        <v>r</v>
      </c>
      <c r="Q14" s="179"/>
      <c r="R14" s="179"/>
      <c r="S14" s="180" t="s">
        <v>115</v>
      </c>
      <c r="T14" s="180"/>
      <c r="U14" s="180"/>
      <c r="V14" s="180"/>
      <c r="W14" s="180"/>
      <c r="X14" s="180"/>
      <c r="AB14" s="179" t="str">
        <f>IF('Contract Information'!C28="Y",EG1,EF1)</f>
        <v>r</v>
      </c>
      <c r="AC14" s="179"/>
      <c r="AD14" s="179"/>
      <c r="AE14" s="180" t="s">
        <v>111</v>
      </c>
      <c r="AF14" s="180"/>
      <c r="AG14" s="180"/>
      <c r="AH14" s="180"/>
      <c r="AI14" s="180"/>
      <c r="AJ14" s="180"/>
      <c r="AK14" s="180"/>
      <c r="AO14" s="179" t="str">
        <f>IF('Contract Information'!C29="Y",EG1,EF1)</f>
        <v>r</v>
      </c>
      <c r="AP14" s="179"/>
      <c r="AQ14" s="179"/>
      <c r="AR14" s="180" t="s">
        <v>109</v>
      </c>
      <c r="AS14" s="180"/>
      <c r="AT14" s="180"/>
      <c r="AU14" s="180"/>
      <c r="AV14" s="180"/>
      <c r="AW14" s="180"/>
      <c r="AX14" s="180"/>
      <c r="AY14" s="180"/>
      <c r="BC14" s="179" t="str">
        <f>IF('Contract Information'!C30="Y",EG1,EF1)</f>
        <v>r</v>
      </c>
      <c r="BD14" s="179"/>
      <c r="BE14" s="179"/>
      <c r="BF14" s="180" t="s">
        <v>110</v>
      </c>
      <c r="BG14" s="180"/>
      <c r="BH14" s="180"/>
      <c r="BI14" s="180"/>
      <c r="BJ14" s="180"/>
      <c r="BK14" s="180"/>
      <c r="BL14" s="180"/>
      <c r="BM14" s="180"/>
      <c r="BQ14" s="179" t="str">
        <f>IF('Contract Information'!C31="Y",EG1,EF1)</f>
        <v>r</v>
      </c>
      <c r="BR14" s="179"/>
      <c r="BS14" s="179"/>
      <c r="BT14" s="180" t="s">
        <v>117</v>
      </c>
      <c r="BU14" s="180"/>
      <c r="BV14" s="180"/>
      <c r="BW14" s="180"/>
      <c r="BX14" s="180"/>
      <c r="BY14" s="180"/>
      <c r="BZ14" s="180"/>
      <c r="CA14" s="180"/>
      <c r="CB14" s="180"/>
      <c r="CC14" s="180"/>
      <c r="CG14" s="179" t="str">
        <f>IF('Contract Information'!C32="Y",EG1,EF1)</f>
        <v>r</v>
      </c>
      <c r="CH14" s="179"/>
      <c r="CI14" s="179"/>
      <c r="CJ14" s="200" t="s">
        <v>118</v>
      </c>
      <c r="CK14" s="200"/>
      <c r="CL14" s="200"/>
      <c r="CM14" s="200"/>
      <c r="CN14" s="200"/>
      <c r="CO14" s="200"/>
      <c r="CP14" s="200"/>
      <c r="CQ14" s="200"/>
      <c r="CR14" s="200"/>
      <c r="CS14" s="200"/>
      <c r="EJ14" s="79"/>
    </row>
    <row r="15" spans="1:141">
      <c r="AW15" s="198" t="s">
        <v>116</v>
      </c>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c r="CF15" s="198"/>
      <c r="CG15" s="198"/>
      <c r="CH15" s="198"/>
      <c r="CI15" s="198"/>
      <c r="CJ15" s="198"/>
      <c r="CK15" s="198"/>
      <c r="CL15" s="198"/>
      <c r="CM15" s="198"/>
      <c r="CN15" s="198"/>
      <c r="CO15" s="198"/>
      <c r="CP15" s="198"/>
      <c r="CQ15" s="198"/>
      <c r="CR15" s="198"/>
      <c r="CS15" s="198"/>
      <c r="CT15" s="198"/>
      <c r="CU15" s="198"/>
      <c r="CV15" s="198"/>
      <c r="CW15" s="198"/>
      <c r="CX15" s="198"/>
      <c r="CY15" s="198"/>
      <c r="CZ15" s="198"/>
      <c r="DA15" s="198"/>
      <c r="DB15" s="198"/>
      <c r="EI15" s="82"/>
      <c r="EJ15" s="79"/>
    </row>
    <row r="16" spans="1:141" ht="6" customHeight="1"/>
    <row r="17" spans="1:142" ht="16">
      <c r="A17" s="93" t="s">
        <v>87</v>
      </c>
      <c r="B17" s="93"/>
      <c r="C17" s="93"/>
      <c r="D17" s="93"/>
      <c r="E17" s="93"/>
      <c r="F17" s="4"/>
      <c r="G17" s="4"/>
      <c r="P17" s="179" t="str">
        <f>IF('Contract Information'!C35="Y",EG1,EF1)</f>
        <v>r</v>
      </c>
      <c r="Q17" s="179"/>
      <c r="R17" s="179"/>
      <c r="S17" s="200" t="s">
        <v>119</v>
      </c>
      <c r="T17" s="200"/>
      <c r="U17" s="200"/>
      <c r="V17" s="200"/>
      <c r="W17" s="200"/>
      <c r="X17" s="200"/>
      <c r="Y17" s="200"/>
      <c r="Z17" s="200"/>
      <c r="AA17" s="200"/>
      <c r="AB17" s="200"/>
      <c r="AC17" s="200"/>
      <c r="AD17" s="200"/>
      <c r="AE17" s="200"/>
      <c r="AF17" s="200"/>
      <c r="AG17" s="200"/>
      <c r="AH17" s="200"/>
      <c r="AI17" s="200"/>
      <c r="AJ17" s="200"/>
      <c r="AK17" s="200"/>
      <c r="AL17" s="200"/>
      <c r="AM17" s="200"/>
      <c r="AN17" s="200"/>
      <c r="BB17" s="187" t="str">
        <f>IF('Contract Information'!C36&gt;0,EG1,EF1)</f>
        <v>r</v>
      </c>
      <c r="BC17" s="187"/>
      <c r="BD17" s="187"/>
      <c r="BE17" s="187"/>
      <c r="BF17" s="193" t="str">
        <f>IF('Contract Information'!C36="","",'Contract Information'!C36)</f>
        <v/>
      </c>
      <c r="BG17" s="193"/>
      <c r="BH17" s="193"/>
      <c r="BI17" s="193"/>
      <c r="BJ17" s="193"/>
      <c r="BK17" s="193"/>
      <c r="BL17" s="193"/>
      <c r="BM17" s="193"/>
      <c r="BN17" s="193"/>
      <c r="BO17" s="200" t="s">
        <v>122</v>
      </c>
      <c r="BP17" s="200"/>
      <c r="BQ17" s="200"/>
      <c r="BR17" s="200"/>
      <c r="BS17" s="200"/>
      <c r="BT17" s="200"/>
      <c r="BU17" s="200"/>
      <c r="BV17" s="200"/>
      <c r="CS17" s="179" t="str">
        <f>IF('Contract Information'!C37="Y",EG1,EF1)</f>
        <v>r</v>
      </c>
      <c r="CT17" s="179"/>
      <c r="CU17" s="179"/>
      <c r="CV17" s="180" t="s">
        <v>120</v>
      </c>
      <c r="CW17" s="180"/>
      <c r="CX17" s="180"/>
      <c r="CY17" s="180"/>
      <c r="CZ17" s="180"/>
      <c r="DA17" s="180"/>
      <c r="DB17" s="180"/>
      <c r="DC17" s="180"/>
      <c r="DD17" s="180"/>
      <c r="DE17" s="180"/>
      <c r="DF17" s="180"/>
      <c r="DG17" s="180"/>
      <c r="DH17" s="180"/>
      <c r="DI17" s="180"/>
      <c r="DJ17" s="180"/>
      <c r="DK17" s="180"/>
      <c r="DL17" s="180"/>
      <c r="DM17" s="180"/>
      <c r="DN17" s="180"/>
      <c r="DO17" s="180"/>
      <c r="DP17" s="180"/>
      <c r="DQ17" s="180"/>
      <c r="EI17" s="82">
        <f>'Contract Information'!C41/20</f>
        <v>0</v>
      </c>
      <c r="EJ17" s="79"/>
    </row>
    <row r="18" spans="1:142" ht="6" customHeight="1"/>
    <row r="19" spans="1:142" ht="16">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BR19" s="2"/>
      <c r="BS19" s="2"/>
      <c r="BT19" s="2"/>
      <c r="BU19" s="2"/>
      <c r="BV19" s="2"/>
      <c r="BW19" s="2"/>
      <c r="BX19" s="2"/>
      <c r="BY19" s="2"/>
      <c r="BZ19" s="2"/>
      <c r="CA19" s="2"/>
      <c r="CB19" s="2"/>
      <c r="CC19" s="181" t="s">
        <v>123</v>
      </c>
      <c r="CD19" s="181"/>
      <c r="CE19" s="181"/>
      <c r="CF19" s="181"/>
      <c r="CG19" s="181"/>
      <c r="CH19" s="181"/>
      <c r="CI19" s="181"/>
      <c r="CJ19" s="181"/>
      <c r="CK19" s="181"/>
      <c r="CL19" s="181"/>
      <c r="CM19" s="181"/>
      <c r="CN19" s="181"/>
      <c r="CO19" s="181"/>
      <c r="CP19" s="181"/>
      <c r="CQ19" s="181"/>
      <c r="CR19" s="181"/>
      <c r="CS19" s="181"/>
      <c r="CT19" s="181"/>
      <c r="CU19" s="181"/>
      <c r="CV19" s="181"/>
      <c r="CW19" s="181"/>
      <c r="CX19" s="181"/>
      <c r="CY19" s="181"/>
      <c r="CZ19" s="181"/>
      <c r="DA19" s="181"/>
      <c r="DB19" s="15"/>
      <c r="DC19" s="2"/>
      <c r="DD19" s="2"/>
      <c r="DE19" s="2"/>
      <c r="DF19" s="2"/>
      <c r="DG19" s="2"/>
      <c r="DH19" s="2"/>
      <c r="DI19" s="2"/>
      <c r="DJ19" s="2"/>
      <c r="DK19" s="2"/>
      <c r="DL19" s="2"/>
      <c r="DM19" s="2"/>
      <c r="DN19" s="2"/>
      <c r="DO19" s="2"/>
      <c r="DP19" s="2"/>
      <c r="DQ19" s="2"/>
      <c r="DR19" s="2"/>
      <c r="DS19" s="2"/>
      <c r="DT19" s="2"/>
      <c r="DU19" s="2"/>
      <c r="DV19" s="2"/>
      <c r="DW19" s="2"/>
      <c r="DX19" s="2"/>
      <c r="DY19" s="2"/>
      <c r="EH19" t="s">
        <v>41</v>
      </c>
      <c r="EI19" t="s">
        <v>47</v>
      </c>
      <c r="EJ19" s="116" t="s">
        <v>42</v>
      </c>
      <c r="EK19" t="s">
        <v>40</v>
      </c>
    </row>
    <row r="20" spans="1:142" ht="16">
      <c r="A20" s="192" t="s">
        <v>73</v>
      </c>
      <c r="B20" s="192"/>
      <c r="C20" s="192"/>
      <c r="D20" s="192"/>
      <c r="E20" s="15"/>
      <c r="F20" s="192" t="s">
        <v>74</v>
      </c>
      <c r="G20" s="192"/>
      <c r="H20" s="192"/>
      <c r="I20" s="192"/>
      <c r="J20" s="2"/>
      <c r="K20" s="181" t="s">
        <v>83</v>
      </c>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94"/>
      <c r="AQ20" s="181" t="s">
        <v>128</v>
      </c>
      <c r="AR20" s="181"/>
      <c r="AS20" s="181"/>
      <c r="AT20" s="181"/>
      <c r="AU20" s="181"/>
      <c r="AV20" s="181"/>
      <c r="AW20" s="181"/>
      <c r="AX20" s="181"/>
      <c r="AY20" s="181"/>
      <c r="AZ20" s="181"/>
      <c r="BA20" s="181"/>
      <c r="BB20" s="181"/>
      <c r="BC20" s="181"/>
      <c r="BD20" s="181"/>
      <c r="BE20" s="181"/>
      <c r="BF20" s="181"/>
      <c r="BG20" s="181"/>
      <c r="BH20" s="181"/>
      <c r="BI20" s="181"/>
      <c r="BJ20" s="181"/>
      <c r="BK20" s="181"/>
      <c r="BL20" s="181"/>
      <c r="BM20" s="181"/>
      <c r="BN20" s="181"/>
      <c r="BO20" s="181"/>
      <c r="BP20" s="181"/>
      <c r="BQ20" s="181"/>
      <c r="BR20" s="181"/>
      <c r="BS20" s="181"/>
      <c r="BT20" s="181"/>
      <c r="BU20" s="181"/>
      <c r="BV20" s="181"/>
      <c r="BW20" s="181"/>
      <c r="BX20" s="181"/>
      <c r="BY20" s="181"/>
      <c r="BZ20" s="181"/>
      <c r="CA20" s="181"/>
      <c r="CB20" s="94"/>
      <c r="CC20" s="181" t="s">
        <v>124</v>
      </c>
      <c r="CD20" s="181"/>
      <c r="CE20" s="181"/>
      <c r="CF20" s="181"/>
      <c r="CG20" s="181"/>
      <c r="CH20" s="181"/>
      <c r="CI20" s="181"/>
      <c r="CJ20" s="181"/>
      <c r="CK20" s="181"/>
      <c r="CL20" s="181"/>
      <c r="CM20" s="181"/>
      <c r="CN20" s="181"/>
      <c r="CO20" s="181"/>
      <c r="CP20" s="95"/>
      <c r="CQ20" s="181" t="s">
        <v>125</v>
      </c>
      <c r="CR20" s="181"/>
      <c r="CS20" s="181"/>
      <c r="CT20" s="181"/>
      <c r="CU20" s="181"/>
      <c r="CV20" s="181"/>
      <c r="CW20" s="181"/>
      <c r="CX20" s="181"/>
      <c r="CY20" s="181"/>
      <c r="CZ20" s="181"/>
      <c r="DA20" s="181"/>
      <c r="DB20" s="94"/>
      <c r="DC20" s="181" t="s">
        <v>75</v>
      </c>
      <c r="DD20" s="181"/>
      <c r="DE20" s="181"/>
      <c r="DF20" s="181"/>
      <c r="DG20" s="181"/>
      <c r="DH20" s="181"/>
      <c r="DI20" s="181"/>
      <c r="DJ20" s="181"/>
      <c r="DK20" s="181"/>
      <c r="DL20" s="181"/>
      <c r="DM20" s="181"/>
      <c r="DN20" s="95"/>
      <c r="DO20" s="94"/>
      <c r="DP20" s="94"/>
      <c r="DQ20" s="94"/>
      <c r="DR20" s="181" t="s">
        <v>21</v>
      </c>
      <c r="DS20" s="181"/>
      <c r="DT20" s="181"/>
      <c r="DU20" s="181"/>
      <c r="DV20" s="181"/>
      <c r="DW20" s="181"/>
      <c r="DX20" s="181"/>
      <c r="DY20" s="181"/>
      <c r="EG20" t="s">
        <v>101</v>
      </c>
      <c r="EH20" s="141">
        <v>3364</v>
      </c>
      <c r="EI20" s="82">
        <f>IF('Contract Information'!C41&gt;9,IF('Contract Information'!C41&lt;21,EI17,0),0)</f>
        <v>0</v>
      </c>
      <c r="EJ20" s="79">
        <f>EH20*EI20</f>
        <v>0</v>
      </c>
      <c r="EK20">
        <f>IF('Contract Information'!C22&lt;&gt;0,1,0)</f>
        <v>0</v>
      </c>
      <c r="EL20" s="79">
        <f>EK20*EJ20</f>
        <v>0</v>
      </c>
    </row>
    <row r="21" spans="1:142" ht="17.25" customHeight="1">
      <c r="A21" s="194" t="s">
        <v>84</v>
      </c>
      <c r="B21" s="194"/>
      <c r="C21" s="194"/>
      <c r="D21" s="194"/>
      <c r="E21" s="194"/>
      <c r="F21" s="194"/>
      <c r="G21" s="194"/>
      <c r="H21" s="194"/>
      <c r="I21" s="194"/>
      <c r="J21" s="87"/>
      <c r="DR21" s="194" t="s">
        <v>44</v>
      </c>
      <c r="DS21" s="194"/>
      <c r="DT21" s="194"/>
      <c r="DU21" s="194"/>
      <c r="DV21" s="194"/>
      <c r="DW21" s="194"/>
      <c r="DX21" s="194"/>
      <c r="DY21" s="194"/>
      <c r="EG21" t="s">
        <v>103</v>
      </c>
      <c r="EH21" s="141">
        <f>EH20</f>
        <v>3364</v>
      </c>
      <c r="EI21" s="82">
        <f>IF('Contract Information'!C41&gt;9,IF('Contract Information'!C41&lt;21,EI17,0),0)</f>
        <v>0</v>
      </c>
      <c r="EJ21" s="79">
        <f>EH21*EI21</f>
        <v>0</v>
      </c>
      <c r="EK21">
        <f>IF('Contract Information'!C23&lt;&gt;0,1,0)</f>
        <v>0</v>
      </c>
      <c r="EL21" s="79">
        <f>EK21*EJ21</f>
        <v>0</v>
      </c>
    </row>
    <row r="22" spans="1:142" ht="16">
      <c r="A22" s="190" t="str">
        <f>IF('Contract Information'!C40="TA",$EG$1,"")</f>
        <v/>
      </c>
      <c r="B22" s="190"/>
      <c r="C22" s="190"/>
      <c r="D22" s="190"/>
      <c r="E22" s="86"/>
      <c r="F22" s="199"/>
      <c r="G22" s="199"/>
      <c r="H22" s="199"/>
      <c r="I22" s="199"/>
      <c r="J22" s="86"/>
      <c r="K22" s="175" t="str">
        <f>IF('Contract Information'!C42="","",'Contract Information'!C42)</f>
        <v/>
      </c>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Q22" s="175" t="str">
        <f>IF('Contract Information'!C43="","",'Contract Information'!C43)</f>
        <v/>
      </c>
      <c r="AR22" s="175"/>
      <c r="AS22" s="175"/>
      <c r="AT22" s="175"/>
      <c r="AU22" s="175"/>
      <c r="AV22" s="175"/>
      <c r="AW22" s="175"/>
      <c r="AX22" s="175"/>
      <c r="AY22" s="175"/>
      <c r="AZ22" s="175"/>
      <c r="BA22" s="175"/>
      <c r="BB22" s="175"/>
      <c r="BC22" s="175"/>
      <c r="BD22" s="175"/>
      <c r="BE22" s="175"/>
      <c r="BF22" s="175"/>
      <c r="BG22" s="175"/>
      <c r="BH22" s="175"/>
      <c r="BI22" s="175"/>
      <c r="BJ22" s="175"/>
      <c r="BK22" s="175"/>
      <c r="BL22" s="175"/>
      <c r="BM22" s="175"/>
      <c r="BN22" s="175"/>
      <c r="BO22" s="175"/>
      <c r="BP22" s="175"/>
      <c r="BQ22" s="175"/>
      <c r="BR22" s="175"/>
      <c r="BS22" s="175"/>
      <c r="BT22" s="175"/>
      <c r="BU22" s="175"/>
      <c r="BV22" s="175"/>
      <c r="BW22" s="175"/>
      <c r="BX22" s="175"/>
      <c r="BY22" s="175"/>
      <c r="BZ22" s="175"/>
      <c r="CA22" s="175"/>
      <c r="CC22" s="182" t="str">
        <f>IF('Contract Information'!C44="","",'Contract Information'!C44)</f>
        <v/>
      </c>
      <c r="CD22" s="182"/>
      <c r="CE22" s="182"/>
      <c r="CF22" s="182"/>
      <c r="CG22" s="182"/>
      <c r="CH22" s="182"/>
      <c r="CI22" s="182"/>
      <c r="CJ22" s="182"/>
      <c r="CK22" s="182"/>
      <c r="CL22" s="182"/>
      <c r="CM22" s="182"/>
      <c r="CN22" s="182"/>
      <c r="CO22" s="182"/>
      <c r="CQ22" s="182" t="str">
        <f>IF('Contract Information'!C45="","",'Contract Information'!C45)</f>
        <v/>
      </c>
      <c r="CR22" s="182"/>
      <c r="CS22" s="182"/>
      <c r="CT22" s="182"/>
      <c r="CU22" s="182"/>
      <c r="CV22" s="182"/>
      <c r="CW22" s="182"/>
      <c r="CX22" s="182"/>
      <c r="CY22" s="182"/>
      <c r="CZ22" s="182"/>
      <c r="DA22" s="182"/>
      <c r="DC22" s="183" t="str">
        <f>IF('Contract Information'!C46="","",'Contract Information'!C46-DC32)</f>
        <v/>
      </c>
      <c r="DD22" s="183"/>
      <c r="DE22" s="183"/>
      <c r="DF22" s="183"/>
      <c r="DG22" s="183"/>
      <c r="DH22" s="183"/>
      <c r="DI22" s="183"/>
      <c r="DJ22" s="183"/>
      <c r="DK22" s="183"/>
      <c r="DL22" s="183"/>
      <c r="DM22" s="183"/>
      <c r="DN22" s="183"/>
      <c r="DO22" s="183"/>
      <c r="DP22" s="183"/>
      <c r="DR22" s="175" t="str">
        <f>IF(C22&lt;&gt;"",C22*100/DK$34,"")</f>
        <v/>
      </c>
      <c r="DS22" s="175"/>
      <c r="DT22" s="175"/>
      <c r="DU22" s="175"/>
      <c r="DV22" s="175"/>
      <c r="DW22" s="175"/>
      <c r="DX22" s="175"/>
      <c r="DY22" s="175"/>
      <c r="EG22" t="s">
        <v>104</v>
      </c>
      <c r="EH22" s="141">
        <v>2242</v>
      </c>
      <c r="EI22" s="82">
        <f>IF('Contract Information'!C41&gt;9,IF('Contract Information'!C41&lt;21,EI17,0),0)</f>
        <v>0</v>
      </c>
      <c r="EJ22" s="79">
        <f>EH22*EI22</f>
        <v>0</v>
      </c>
      <c r="EK22">
        <f>IF('Contract Information'!C24&lt;&gt;0,1,0)</f>
        <v>0</v>
      </c>
      <c r="EL22" s="79">
        <f>EK22*EJ22</f>
        <v>0</v>
      </c>
    </row>
    <row r="23" spans="1:142" ht="6" customHeight="1">
      <c r="CI23" s="1"/>
      <c r="CJ23" s="1"/>
      <c r="CK23" s="1"/>
      <c r="CL23" s="1"/>
      <c r="CM23" s="1"/>
      <c r="CN23" s="1"/>
      <c r="CO23" s="1"/>
      <c r="CP23" s="1"/>
      <c r="CQ23" s="1"/>
      <c r="CR23" s="1"/>
      <c r="CS23" s="1"/>
      <c r="CT23" s="1"/>
      <c r="CU23" s="1"/>
      <c r="CX23" s="1"/>
      <c r="CY23" s="1"/>
      <c r="CZ23" s="1"/>
      <c r="DA23" s="1"/>
      <c r="DB23" s="1"/>
      <c r="DC23" s="1"/>
      <c r="DD23" s="1"/>
      <c r="DE23" s="1"/>
      <c r="DF23" s="1"/>
      <c r="DG23" s="1"/>
      <c r="DH23" s="1"/>
      <c r="DK23" s="44"/>
      <c r="DL23" s="44"/>
      <c r="DM23" s="44"/>
      <c r="DN23" s="44"/>
      <c r="DR23" s="44"/>
      <c r="DS23" s="44"/>
      <c r="DT23" s="44"/>
      <c r="DU23" s="44"/>
      <c r="DV23" s="44"/>
      <c r="DW23" s="44"/>
      <c r="DX23" s="44"/>
      <c r="EH23" s="82"/>
    </row>
    <row r="24" spans="1:142" ht="16">
      <c r="A24" s="190" t="str">
        <f>IF('Contract Information'!C48="TA",$EG$1,"")</f>
        <v/>
      </c>
      <c r="B24" s="190"/>
      <c r="C24" s="190"/>
      <c r="D24" s="190"/>
      <c r="E24" s="86"/>
      <c r="F24" s="190" t="str">
        <f>IF('Contract Information'!C48="RA",$EG$1,"")</f>
        <v/>
      </c>
      <c r="G24" s="190"/>
      <c r="H24" s="190"/>
      <c r="I24" s="190"/>
      <c r="J24" s="86"/>
      <c r="K24" s="175" t="str">
        <f>IF('Contract Information'!C49="","",'Contract Information'!C49)</f>
        <v/>
      </c>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Q24" s="175" t="str">
        <f>IF('Contract Information'!C50="","",'Contract Information'!C50)</f>
        <v/>
      </c>
      <c r="AR24" s="175"/>
      <c r="AS24" s="175"/>
      <c r="AT24" s="175"/>
      <c r="AU24" s="175"/>
      <c r="AV24" s="175"/>
      <c r="AW24" s="175"/>
      <c r="AX24" s="175"/>
      <c r="AY24" s="175"/>
      <c r="AZ24" s="175"/>
      <c r="BA24" s="175"/>
      <c r="BB24" s="175"/>
      <c r="BC24" s="175"/>
      <c r="BD24" s="175"/>
      <c r="BE24" s="175"/>
      <c r="BF24" s="175"/>
      <c r="BG24" s="175"/>
      <c r="BH24" s="175"/>
      <c r="BI24" s="175"/>
      <c r="BJ24" s="175"/>
      <c r="BK24" s="175"/>
      <c r="BL24" s="175"/>
      <c r="BM24" s="175"/>
      <c r="BN24" s="175"/>
      <c r="BO24" s="175"/>
      <c r="BP24" s="175"/>
      <c r="BQ24" s="175"/>
      <c r="BR24" s="175"/>
      <c r="BS24" s="175"/>
      <c r="BT24" s="175"/>
      <c r="BU24" s="175"/>
      <c r="BV24" s="175"/>
      <c r="BW24" s="175"/>
      <c r="BX24" s="175"/>
      <c r="BY24" s="175"/>
      <c r="BZ24" s="175"/>
      <c r="CA24" s="175"/>
      <c r="CC24" s="182" t="str">
        <f>IF('Contract Information'!C51="","",'Contract Information'!C51)</f>
        <v/>
      </c>
      <c r="CD24" s="182"/>
      <c r="CE24" s="182"/>
      <c r="CF24" s="182"/>
      <c r="CG24" s="182"/>
      <c r="CH24" s="182"/>
      <c r="CI24" s="182"/>
      <c r="CJ24" s="182"/>
      <c r="CK24" s="182"/>
      <c r="CL24" s="182"/>
      <c r="CM24" s="182"/>
      <c r="CN24" s="182"/>
      <c r="CO24" s="182"/>
      <c r="CQ24" s="182" t="str">
        <f>IF('Contract Information'!C52="","",'Contract Information'!C52)</f>
        <v/>
      </c>
      <c r="CR24" s="182"/>
      <c r="CS24" s="182"/>
      <c r="CT24" s="182"/>
      <c r="CU24" s="182"/>
      <c r="CV24" s="182"/>
      <c r="CW24" s="182"/>
      <c r="CX24" s="182"/>
      <c r="CY24" s="182"/>
      <c r="CZ24" s="182"/>
      <c r="DA24" s="182"/>
      <c r="DC24" s="183" t="str">
        <f>IF('Contract Information'!C53="","",'Contract Information'!C53)</f>
        <v/>
      </c>
      <c r="DD24" s="183"/>
      <c r="DE24" s="183"/>
      <c r="DF24" s="183"/>
      <c r="DG24" s="183"/>
      <c r="DH24" s="183"/>
      <c r="DI24" s="183"/>
      <c r="DJ24" s="183"/>
      <c r="DK24" s="183"/>
      <c r="DL24" s="183"/>
      <c r="DM24" s="183"/>
      <c r="DN24" s="183"/>
      <c r="DO24" s="183"/>
      <c r="DP24" s="183"/>
      <c r="DR24" s="175" t="str">
        <f>IF(C24&lt;&gt;"",C24*100/DK$34,"")</f>
        <v/>
      </c>
      <c r="DS24" s="175"/>
      <c r="DT24" s="175"/>
      <c r="DU24" s="175"/>
      <c r="DV24" s="175"/>
      <c r="DW24" s="175"/>
      <c r="DX24" s="175"/>
      <c r="DY24" s="175"/>
      <c r="EH24" s="141">
        <f>SUM(EH20:EH22)</f>
        <v>8970</v>
      </c>
      <c r="EK24" t="s">
        <v>43</v>
      </c>
      <c r="EL24" s="79">
        <f>SUM(EL20:EL22)</f>
        <v>0</v>
      </c>
    </row>
    <row r="25" spans="1:142" ht="6" customHeight="1">
      <c r="A25" s="2"/>
      <c r="B25" s="2"/>
      <c r="C25" s="2"/>
      <c r="D25" s="2"/>
      <c r="E25" s="2"/>
      <c r="F25" s="2"/>
      <c r="G25" s="2"/>
      <c r="H25" s="2"/>
      <c r="I25" s="2"/>
      <c r="J25" s="2"/>
      <c r="K25" s="2"/>
      <c r="L25" s="2"/>
      <c r="CI25" s="1"/>
      <c r="CJ25" s="1"/>
      <c r="CK25" s="1"/>
      <c r="CL25" s="1"/>
      <c r="CM25" s="1"/>
      <c r="CN25" s="1"/>
      <c r="CO25" s="1"/>
      <c r="CP25" s="1"/>
      <c r="CQ25" s="1"/>
      <c r="CR25" s="1"/>
      <c r="CS25" s="1"/>
      <c r="CT25" s="1"/>
      <c r="CU25" s="1"/>
      <c r="CX25" s="1"/>
      <c r="CY25" s="1"/>
      <c r="CZ25" s="1"/>
      <c r="DA25" s="1"/>
      <c r="DB25" s="1"/>
      <c r="DC25" s="1"/>
      <c r="DD25" s="1"/>
      <c r="DE25" s="1"/>
      <c r="DF25" s="1"/>
      <c r="DG25" s="1"/>
      <c r="DH25" s="1"/>
      <c r="DK25" s="44"/>
      <c r="DL25" s="44"/>
      <c r="DM25" s="44"/>
      <c r="DN25" s="44"/>
      <c r="DR25" s="44"/>
      <c r="DS25" s="44"/>
      <c r="DT25" s="44"/>
      <c r="DU25" s="44"/>
      <c r="DV25" s="44"/>
      <c r="DW25" s="44"/>
      <c r="DX25" s="44"/>
    </row>
    <row r="26" spans="1:142" ht="16">
      <c r="A26" s="190" t="str">
        <f>IF('Contract Information'!C55="TA",$EG$1,"")</f>
        <v/>
      </c>
      <c r="B26" s="190"/>
      <c r="C26" s="190"/>
      <c r="D26" s="190"/>
      <c r="E26" s="86"/>
      <c r="F26" s="190" t="str">
        <f>IF('Contract Information'!C55="RA",$EG$1,"")</f>
        <v/>
      </c>
      <c r="G26" s="190"/>
      <c r="H26" s="190"/>
      <c r="I26" s="190"/>
      <c r="K26" s="175" t="str">
        <f>IF('Contract Information'!C56="","",'Contract Information'!C56)</f>
        <v/>
      </c>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Q26" s="175" t="str">
        <f>IF('Contract Information'!C57="","",'Contract Information'!C57)</f>
        <v/>
      </c>
      <c r="AR26" s="175"/>
      <c r="AS26" s="175"/>
      <c r="AT26" s="175"/>
      <c r="AU26" s="175"/>
      <c r="AV26" s="175"/>
      <c r="AW26" s="175"/>
      <c r="AX26" s="175"/>
      <c r="AY26" s="175"/>
      <c r="AZ26" s="175"/>
      <c r="BA26" s="175"/>
      <c r="BB26" s="175"/>
      <c r="BC26" s="175"/>
      <c r="BD26" s="175"/>
      <c r="BE26" s="175"/>
      <c r="BF26" s="175"/>
      <c r="BG26" s="175"/>
      <c r="BH26" s="175"/>
      <c r="BI26" s="175"/>
      <c r="BJ26" s="175"/>
      <c r="BK26" s="175"/>
      <c r="BL26" s="175"/>
      <c r="BM26" s="175"/>
      <c r="BN26" s="175"/>
      <c r="BO26" s="175"/>
      <c r="BP26" s="175"/>
      <c r="BQ26" s="175"/>
      <c r="BR26" s="175"/>
      <c r="BS26" s="175"/>
      <c r="BT26" s="175"/>
      <c r="BU26" s="175"/>
      <c r="BV26" s="175"/>
      <c r="BW26" s="175"/>
      <c r="BX26" s="175"/>
      <c r="BY26" s="175"/>
      <c r="BZ26" s="175"/>
      <c r="CA26" s="175"/>
      <c r="CC26" s="182" t="str">
        <f>IF('Contract Information'!C58="","",'Contract Information'!C58)</f>
        <v/>
      </c>
      <c r="CD26" s="182"/>
      <c r="CE26" s="182"/>
      <c r="CF26" s="182"/>
      <c r="CG26" s="182"/>
      <c r="CH26" s="182"/>
      <c r="CI26" s="182"/>
      <c r="CJ26" s="182"/>
      <c r="CK26" s="182"/>
      <c r="CL26" s="182"/>
      <c r="CM26" s="182"/>
      <c r="CN26" s="182"/>
      <c r="CO26" s="182"/>
      <c r="CQ26" s="182" t="str">
        <f>IF('Contract Information'!C59="","",'Contract Information'!C59)</f>
        <v/>
      </c>
      <c r="CR26" s="182"/>
      <c r="CS26" s="182"/>
      <c r="CT26" s="182"/>
      <c r="CU26" s="182"/>
      <c r="CV26" s="182"/>
      <c r="CW26" s="182"/>
      <c r="CX26" s="182"/>
      <c r="CY26" s="182"/>
      <c r="CZ26" s="182"/>
      <c r="DA26" s="182"/>
      <c r="DC26" s="183" t="str">
        <f>IF('Contract Information'!C60="","",'Contract Information'!C60)</f>
        <v/>
      </c>
      <c r="DD26" s="183"/>
      <c r="DE26" s="183"/>
      <c r="DF26" s="183"/>
      <c r="DG26" s="183"/>
      <c r="DH26" s="183"/>
      <c r="DI26" s="183"/>
      <c r="DJ26" s="183"/>
      <c r="DK26" s="183"/>
      <c r="DL26" s="183"/>
      <c r="DM26" s="183"/>
      <c r="DN26" s="183"/>
      <c r="DO26" s="183"/>
      <c r="DP26" s="183"/>
      <c r="DR26" s="175" t="str">
        <f>IF(C26&lt;&gt;"",C26*100/DK$34,"")</f>
        <v/>
      </c>
      <c r="DS26" s="175"/>
      <c r="DT26" s="175"/>
      <c r="DU26" s="175"/>
      <c r="DV26" s="175"/>
      <c r="DW26" s="175"/>
      <c r="DX26" s="175"/>
      <c r="DY26" s="175"/>
    </row>
    <row r="27" spans="1:142" ht="6" customHeight="1">
      <c r="A27" s="2"/>
      <c r="B27" s="2"/>
      <c r="C27" s="2"/>
      <c r="D27" s="2"/>
      <c r="E27" s="2"/>
      <c r="F27" s="2"/>
      <c r="G27" s="2"/>
      <c r="H27" s="2"/>
      <c r="I27" s="2"/>
      <c r="J27" s="2"/>
      <c r="K27" s="2"/>
      <c r="L27" s="2"/>
      <c r="CI27" s="1"/>
      <c r="CJ27" s="1"/>
      <c r="CK27" s="1"/>
      <c r="CL27" s="1"/>
      <c r="CM27" s="1"/>
      <c r="CN27" s="1"/>
      <c r="CO27" s="1"/>
      <c r="CP27" s="1"/>
      <c r="CQ27" s="1"/>
      <c r="CR27" s="1"/>
      <c r="CS27" s="1"/>
      <c r="CT27" s="1"/>
      <c r="CU27" s="1"/>
      <c r="CX27" s="1"/>
      <c r="CY27" s="1"/>
      <c r="CZ27" s="1"/>
      <c r="DA27" s="1"/>
      <c r="DB27" s="1"/>
      <c r="DC27" s="1"/>
      <c r="DD27" s="1"/>
      <c r="DE27" s="1"/>
      <c r="DF27" s="1"/>
      <c r="DG27" s="1"/>
      <c r="DH27" s="1"/>
      <c r="DK27" s="44"/>
      <c r="DL27" s="44"/>
      <c r="DM27" s="44"/>
      <c r="DN27" s="44"/>
      <c r="DO27" s="44"/>
      <c r="DP27" s="44"/>
      <c r="DQ27" s="44"/>
      <c r="DR27" s="44"/>
      <c r="DS27" s="44"/>
      <c r="DT27" s="44"/>
      <c r="DU27" s="44"/>
    </row>
    <row r="28" spans="1:142" ht="16">
      <c r="A28" s="190" t="str">
        <f>IF('Contract Information'!C62="TA",$EG$1,"")</f>
        <v/>
      </c>
      <c r="B28" s="190"/>
      <c r="C28" s="190"/>
      <c r="D28" s="190"/>
      <c r="E28" s="86"/>
      <c r="F28" s="190" t="str">
        <f>IF('Contract Information'!C62="RA",$EG$1,"")</f>
        <v/>
      </c>
      <c r="G28" s="190"/>
      <c r="H28" s="190"/>
      <c r="I28" s="190"/>
      <c r="J28" s="86"/>
      <c r="K28" s="175" t="str">
        <f>IF('Contract Information'!C63="","",'Contract Information'!C63)</f>
        <v/>
      </c>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Q28" s="175" t="str">
        <f>IF('Contract Information'!C64="","",'Contract Information'!C64)</f>
        <v/>
      </c>
      <c r="AR28" s="175"/>
      <c r="AS28" s="175"/>
      <c r="AT28" s="175"/>
      <c r="AU28" s="175"/>
      <c r="AV28" s="175"/>
      <c r="AW28" s="175"/>
      <c r="AX28" s="175"/>
      <c r="AY28" s="175"/>
      <c r="AZ28" s="175"/>
      <c r="BA28" s="175"/>
      <c r="BB28" s="175"/>
      <c r="BC28" s="175"/>
      <c r="BD28" s="175"/>
      <c r="BE28" s="175"/>
      <c r="BF28" s="175"/>
      <c r="BG28" s="175"/>
      <c r="BH28" s="175"/>
      <c r="BI28" s="175"/>
      <c r="BJ28" s="175"/>
      <c r="BK28" s="175"/>
      <c r="BL28" s="175"/>
      <c r="BM28" s="175"/>
      <c r="BN28" s="175"/>
      <c r="BO28" s="175"/>
      <c r="BP28" s="175"/>
      <c r="BQ28" s="175"/>
      <c r="BR28" s="175"/>
      <c r="BS28" s="175"/>
      <c r="BT28" s="175"/>
      <c r="BU28" s="175"/>
      <c r="BV28" s="175"/>
      <c r="BW28" s="175"/>
      <c r="BX28" s="175"/>
      <c r="BY28" s="175"/>
      <c r="BZ28" s="175"/>
      <c r="CA28" s="175"/>
      <c r="CC28" s="182" t="str">
        <f>IF('Contract Information'!C65="","",'Contract Information'!C65)</f>
        <v/>
      </c>
      <c r="CD28" s="182"/>
      <c r="CE28" s="182"/>
      <c r="CF28" s="182"/>
      <c r="CG28" s="182"/>
      <c r="CH28" s="182"/>
      <c r="CI28" s="182"/>
      <c r="CJ28" s="182"/>
      <c r="CK28" s="182"/>
      <c r="CL28" s="182"/>
      <c r="CM28" s="182"/>
      <c r="CN28" s="182"/>
      <c r="CO28" s="182"/>
      <c r="CQ28" s="182" t="str">
        <f>IF('Contract Information'!C66="","",'Contract Information'!C66)</f>
        <v/>
      </c>
      <c r="CR28" s="182"/>
      <c r="CS28" s="182"/>
      <c r="CT28" s="182"/>
      <c r="CU28" s="182"/>
      <c r="CV28" s="182"/>
      <c r="CW28" s="182"/>
      <c r="CX28" s="182"/>
      <c r="CY28" s="182"/>
      <c r="CZ28" s="182"/>
      <c r="DA28" s="182"/>
      <c r="DC28" s="183" t="str">
        <f>IF('Contract Information'!C67="","",'Contract Information'!C67)</f>
        <v/>
      </c>
      <c r="DD28" s="183"/>
      <c r="DE28" s="183"/>
      <c r="DF28" s="183"/>
      <c r="DG28" s="183"/>
      <c r="DH28" s="183"/>
      <c r="DI28" s="183"/>
      <c r="DJ28" s="183"/>
      <c r="DK28" s="183"/>
      <c r="DL28" s="183"/>
      <c r="DM28" s="183"/>
      <c r="DN28" s="183"/>
      <c r="DO28" s="183"/>
      <c r="DP28" s="183"/>
      <c r="DR28" s="175" t="str">
        <f>IF(C28&lt;&gt;"",C28*100/DK$34,"")</f>
        <v/>
      </c>
      <c r="DS28" s="175"/>
      <c r="DT28" s="175"/>
      <c r="DU28" s="175"/>
      <c r="DV28" s="175"/>
      <c r="DW28" s="175"/>
      <c r="DX28" s="175"/>
      <c r="DY28" s="175"/>
    </row>
    <row r="29" spans="1:142" ht="6" customHeight="1">
      <c r="A29" s="2"/>
      <c r="B29" s="2"/>
      <c r="C29" s="2"/>
      <c r="D29" s="2"/>
      <c r="E29" s="2"/>
      <c r="F29" s="2"/>
      <c r="G29" s="2"/>
      <c r="H29" s="2"/>
      <c r="I29" s="2"/>
      <c r="J29" s="2"/>
      <c r="K29" s="2"/>
      <c r="L29" s="2"/>
      <c r="CI29" s="1"/>
      <c r="CJ29" s="1"/>
      <c r="CK29" s="1"/>
      <c r="CL29" s="1"/>
      <c r="CM29" s="1"/>
      <c r="CN29" s="1"/>
      <c r="CO29" s="1"/>
      <c r="CP29" s="1"/>
      <c r="CQ29" s="1"/>
      <c r="CR29" s="1"/>
      <c r="CS29" s="1"/>
      <c r="CT29" s="1"/>
      <c r="CU29" s="1"/>
      <c r="CX29" s="1"/>
      <c r="CY29" s="1"/>
      <c r="CZ29" s="1"/>
      <c r="DA29" s="1"/>
      <c r="DB29" s="1"/>
      <c r="DC29" s="1"/>
      <c r="DD29" s="1"/>
      <c r="DE29" s="1"/>
      <c r="DF29" s="1"/>
      <c r="DG29" s="1"/>
      <c r="DH29" s="1"/>
      <c r="DK29" s="44"/>
      <c r="DL29" s="44"/>
      <c r="DM29" s="44"/>
      <c r="DN29" s="44"/>
      <c r="DO29" s="44"/>
      <c r="DP29" s="44"/>
      <c r="DQ29" s="44"/>
    </row>
    <row r="30" spans="1:142" ht="16">
      <c r="A30" s="190" t="str">
        <f>IF('Contract Information'!C69="TA",$EG$1,"")</f>
        <v/>
      </c>
      <c r="B30" s="190"/>
      <c r="C30" s="190"/>
      <c r="D30" s="190"/>
      <c r="E30" s="86"/>
      <c r="F30" s="190" t="str">
        <f>IF('Contract Information'!C69="RA",$EG$1,"")</f>
        <v/>
      </c>
      <c r="G30" s="190"/>
      <c r="H30" s="190"/>
      <c r="I30" s="190"/>
      <c r="J30" s="86"/>
      <c r="K30" s="175" t="str">
        <f>IF('Contract Information'!C70="","",'Contract Information'!C70)</f>
        <v/>
      </c>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Q30" s="175" t="str">
        <f>IF('Contract Information'!C71="","",'Contract Information'!C71)</f>
        <v/>
      </c>
      <c r="AR30" s="175"/>
      <c r="AS30" s="175"/>
      <c r="AT30" s="175"/>
      <c r="AU30" s="175"/>
      <c r="AV30" s="175"/>
      <c r="AW30" s="175"/>
      <c r="AX30" s="175"/>
      <c r="AY30" s="175"/>
      <c r="AZ30" s="175"/>
      <c r="BA30" s="175"/>
      <c r="BB30" s="175"/>
      <c r="BC30" s="175"/>
      <c r="BD30" s="175"/>
      <c r="BE30" s="175"/>
      <c r="BF30" s="175"/>
      <c r="BG30" s="175"/>
      <c r="BH30" s="175"/>
      <c r="BI30" s="175"/>
      <c r="BJ30" s="175"/>
      <c r="BK30" s="175"/>
      <c r="BL30" s="175"/>
      <c r="BM30" s="175"/>
      <c r="BN30" s="175"/>
      <c r="BO30" s="175"/>
      <c r="BP30" s="175"/>
      <c r="BQ30" s="175"/>
      <c r="BR30" s="175"/>
      <c r="BS30" s="175"/>
      <c r="BT30" s="175"/>
      <c r="BU30" s="175"/>
      <c r="BV30" s="175"/>
      <c r="BW30" s="175"/>
      <c r="BX30" s="175"/>
      <c r="BY30" s="175"/>
      <c r="BZ30" s="175"/>
      <c r="CA30" s="175"/>
      <c r="CC30" s="182" t="str">
        <f>IF('Contract Information'!C72="","",'Contract Information'!C72)</f>
        <v/>
      </c>
      <c r="CD30" s="182"/>
      <c r="CE30" s="182"/>
      <c r="CF30" s="182"/>
      <c r="CG30" s="182"/>
      <c r="CH30" s="182"/>
      <c r="CI30" s="182"/>
      <c r="CJ30" s="182"/>
      <c r="CK30" s="182"/>
      <c r="CL30" s="182"/>
      <c r="CM30" s="182"/>
      <c r="CN30" s="182"/>
      <c r="CO30" s="182"/>
      <c r="CQ30" s="182" t="str">
        <f>IF('Contract Information'!C73="","",'Contract Information'!C73)</f>
        <v/>
      </c>
      <c r="CR30" s="182"/>
      <c r="CS30" s="182"/>
      <c r="CT30" s="182"/>
      <c r="CU30" s="182"/>
      <c r="CV30" s="182"/>
      <c r="CW30" s="182"/>
      <c r="CX30" s="182"/>
      <c r="CY30" s="182"/>
      <c r="CZ30" s="182"/>
      <c r="DA30" s="182"/>
      <c r="DC30" s="183" t="str">
        <f>IF('Contract Information'!C74="","",'Contract Information'!C74)</f>
        <v/>
      </c>
      <c r="DD30" s="183"/>
      <c r="DE30" s="183"/>
      <c r="DF30" s="183"/>
      <c r="DG30" s="183"/>
      <c r="DH30" s="183"/>
      <c r="DI30" s="183"/>
      <c r="DJ30" s="183"/>
      <c r="DK30" s="183"/>
      <c r="DL30" s="183"/>
      <c r="DM30" s="183"/>
      <c r="DN30" s="183"/>
      <c r="DO30" s="183"/>
      <c r="DP30" s="183"/>
      <c r="DR30" s="175" t="str">
        <f>IF(C30&lt;&gt;"",C30*100/DK$34,"")</f>
        <v/>
      </c>
      <c r="DS30" s="175"/>
      <c r="DT30" s="175"/>
      <c r="DU30" s="175"/>
      <c r="DV30" s="175"/>
      <c r="DW30" s="175"/>
      <c r="DX30" s="175"/>
      <c r="DY30" s="175"/>
    </row>
    <row r="31" spans="1:142" ht="6" customHeight="1">
      <c r="A31" s="2"/>
      <c r="B31" s="2"/>
      <c r="C31" s="2"/>
      <c r="D31" s="2"/>
      <c r="E31" s="2"/>
      <c r="F31" s="2"/>
      <c r="G31" s="2"/>
      <c r="H31" s="2"/>
      <c r="I31" s="2"/>
      <c r="J31" s="2"/>
      <c r="K31" s="2"/>
      <c r="L31" s="2"/>
      <c r="CI31" s="1"/>
      <c r="CJ31" s="1"/>
      <c r="CK31" s="1"/>
      <c r="CL31" s="1"/>
      <c r="CM31" s="1"/>
      <c r="CN31" s="1"/>
      <c r="CO31" s="1"/>
      <c r="CP31" s="1"/>
      <c r="CQ31" s="1"/>
      <c r="CR31" s="1"/>
      <c r="CS31" s="1"/>
      <c r="CT31" s="1"/>
      <c r="CU31" s="1"/>
      <c r="CX31" s="1"/>
      <c r="CY31" s="1"/>
      <c r="CZ31" s="1"/>
      <c r="DA31" s="1"/>
      <c r="DB31" s="1"/>
      <c r="DC31" s="1"/>
      <c r="DD31" s="1"/>
      <c r="DE31" s="1"/>
      <c r="DF31" s="1"/>
      <c r="DG31" s="1"/>
      <c r="DH31" s="1"/>
      <c r="DK31" s="44"/>
      <c r="DL31" s="44"/>
      <c r="DM31" s="44"/>
      <c r="DN31" s="44"/>
      <c r="DO31" s="44"/>
      <c r="DP31" s="44"/>
      <c r="DQ31" s="44"/>
    </row>
    <row r="32" spans="1:142" ht="16">
      <c r="B32" s="86"/>
      <c r="C32" s="86"/>
      <c r="D32" s="86"/>
      <c r="E32" s="86"/>
      <c r="F32" s="2"/>
      <c r="G32" s="2"/>
      <c r="H32" s="86"/>
      <c r="I32" s="86"/>
      <c r="J32" s="86"/>
      <c r="K32" s="188" t="str">
        <f>IF('Contract Information'!C40="TA","TA tuition","")</f>
        <v/>
      </c>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Q32" s="175" t="str">
        <f>IF('Contract Information'!C40="TA","B20010 610042","")</f>
        <v/>
      </c>
      <c r="AR32" s="175"/>
      <c r="AS32" s="175"/>
      <c r="AT32" s="175"/>
      <c r="AU32" s="175"/>
      <c r="AV32" s="175"/>
      <c r="AW32" s="175"/>
      <c r="AX32" s="175"/>
      <c r="AY32" s="175"/>
      <c r="AZ32" s="175"/>
      <c r="BA32" s="175"/>
      <c r="BB32" s="175"/>
      <c r="BC32" s="175"/>
      <c r="BD32" s="175"/>
      <c r="BE32" s="175"/>
      <c r="BF32" s="175"/>
      <c r="BG32" s="175"/>
      <c r="BH32" s="175"/>
      <c r="BI32" s="175"/>
      <c r="BJ32" s="175"/>
      <c r="BK32" s="175"/>
      <c r="BL32" s="175"/>
      <c r="BM32" s="175"/>
      <c r="BN32" s="175"/>
      <c r="BO32" s="175"/>
      <c r="BP32" s="175"/>
      <c r="BQ32" s="175"/>
      <c r="BR32" s="175"/>
      <c r="BS32" s="175"/>
      <c r="BT32" s="175"/>
      <c r="BU32" s="175"/>
      <c r="BV32" s="175"/>
      <c r="BW32" s="175"/>
      <c r="BX32" s="175"/>
      <c r="BY32" s="175"/>
      <c r="BZ32" s="175"/>
      <c r="CA32" s="175"/>
      <c r="CC32" s="182" t="str">
        <f>IF('Contract Information'!C40="TA",'Contract Information'!C44,"")</f>
        <v/>
      </c>
      <c r="CD32" s="182"/>
      <c r="CE32" s="182"/>
      <c r="CF32" s="182"/>
      <c r="CG32" s="182"/>
      <c r="CH32" s="182"/>
      <c r="CI32" s="182"/>
      <c r="CJ32" s="182"/>
      <c r="CK32" s="182"/>
      <c r="CL32" s="182"/>
      <c r="CM32" s="182"/>
      <c r="CN32" s="182"/>
      <c r="CO32" s="182"/>
      <c r="CQ32" s="182" t="str">
        <f>IF('Contract Information'!C40="TA",'Contract Information'!C45,"")</f>
        <v/>
      </c>
      <c r="CR32" s="182"/>
      <c r="CS32" s="182"/>
      <c r="CT32" s="182"/>
      <c r="CU32" s="182"/>
      <c r="CV32" s="182"/>
      <c r="CW32" s="182"/>
      <c r="CX32" s="182"/>
      <c r="CY32" s="182"/>
      <c r="CZ32" s="182"/>
      <c r="DA32" s="182"/>
      <c r="DC32" s="183" t="str">
        <f>IF('Contract Information'!C40="TA",EL24,"")</f>
        <v/>
      </c>
      <c r="DD32" s="183"/>
      <c r="DE32" s="183"/>
      <c r="DF32" s="183"/>
      <c r="DG32" s="183"/>
      <c r="DH32" s="183"/>
      <c r="DI32" s="183"/>
      <c r="DJ32" s="183"/>
      <c r="DK32" s="183"/>
      <c r="DL32" s="183"/>
      <c r="DM32" s="183"/>
      <c r="DN32" s="183"/>
      <c r="DO32" s="183"/>
      <c r="DP32" s="183"/>
      <c r="DR32" s="175" t="str">
        <f>IF(C32&lt;&gt;"",C32*100/DK$34,"")</f>
        <v/>
      </c>
      <c r="DS32" s="175"/>
      <c r="DT32" s="175"/>
      <c r="DU32" s="175"/>
      <c r="DV32" s="175"/>
      <c r="DW32" s="175"/>
      <c r="DX32" s="175"/>
      <c r="DY32" s="175"/>
    </row>
    <row r="34" spans="1:139" ht="14" thickBot="1">
      <c r="A34" s="189" t="s">
        <v>146</v>
      </c>
      <c r="B34" s="189"/>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89"/>
      <c r="BF34" s="189"/>
      <c r="BG34" s="189"/>
      <c r="BH34" s="189"/>
      <c r="BI34" s="189"/>
      <c r="BJ34" s="189"/>
      <c r="BK34" s="189"/>
      <c r="BL34" s="189"/>
      <c r="BM34" s="189"/>
      <c r="BN34" s="189"/>
      <c r="BO34" s="189"/>
      <c r="BP34" s="189"/>
      <c r="BQ34" s="189"/>
      <c r="BR34" s="189"/>
      <c r="BS34" s="189"/>
      <c r="BT34" s="189"/>
      <c r="BU34" s="189"/>
      <c r="BV34" s="189"/>
      <c r="BW34" s="189"/>
      <c r="BX34" s="189"/>
      <c r="BY34" s="189"/>
      <c r="BZ34" s="189"/>
      <c r="CA34" s="189"/>
      <c r="CB34" s="189"/>
      <c r="CC34" s="189"/>
      <c r="CD34" s="189"/>
      <c r="CE34" s="189"/>
      <c r="CF34" s="189"/>
      <c r="CG34" s="189"/>
      <c r="CH34" s="189"/>
      <c r="CI34" s="189"/>
      <c r="CJ34" s="189"/>
      <c r="CK34" s="189"/>
      <c r="CL34" s="189"/>
      <c r="CM34" s="189"/>
      <c r="CN34" s="189"/>
      <c r="CO34" s="189"/>
      <c r="CP34" s="189"/>
      <c r="CQ34" s="189"/>
      <c r="CR34" s="189"/>
      <c r="CS34" s="189"/>
      <c r="CT34" s="189"/>
      <c r="CU34" s="189"/>
      <c r="CV34" s="189"/>
      <c r="CW34" s="189"/>
      <c r="DA34" s="206" t="s">
        <v>139</v>
      </c>
      <c r="DB34" s="206"/>
      <c r="DC34" s="206"/>
      <c r="DD34" s="206"/>
      <c r="DE34" s="206"/>
      <c r="DF34" s="206"/>
      <c r="DG34" s="206"/>
      <c r="DH34" s="206"/>
      <c r="DI34" s="206"/>
      <c r="DJ34" s="206"/>
      <c r="DK34" s="191" t="str">
        <f>IF(SUM(DC22:DM32)&gt;0,SUM(DC22:DM32),"")</f>
        <v/>
      </c>
      <c r="DL34" s="191"/>
      <c r="DM34" s="191"/>
      <c r="DN34" s="191"/>
      <c r="DO34" s="191"/>
      <c r="DP34" s="191"/>
      <c r="DQ34" s="191"/>
      <c r="DR34" s="191"/>
      <c r="DS34" s="191"/>
      <c r="DT34" s="191"/>
      <c r="DU34" s="191"/>
      <c r="DV34" s="191"/>
      <c r="DW34" s="191"/>
      <c r="DX34" s="191"/>
      <c r="DY34" s="191"/>
      <c r="EH34" s="79">
        <f>EI34*2</f>
        <v>6728</v>
      </c>
      <c r="EI34" s="132">
        <f>EH20</f>
        <v>3364</v>
      </c>
    </row>
    <row r="35" spans="1:139" ht="12" customHeight="1" thickTop="1">
      <c r="A35" s="189"/>
      <c r="B35" s="189"/>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89"/>
      <c r="BC35" s="189"/>
      <c r="BD35" s="189"/>
      <c r="BE35" s="189"/>
      <c r="BF35" s="189"/>
      <c r="BG35" s="189"/>
      <c r="BH35" s="189"/>
      <c r="BI35" s="189"/>
      <c r="BJ35" s="189"/>
      <c r="BK35" s="189"/>
      <c r="BL35" s="189"/>
      <c r="BM35" s="189"/>
      <c r="BN35" s="189"/>
      <c r="BO35" s="189"/>
      <c r="BP35" s="189"/>
      <c r="BQ35" s="189"/>
      <c r="BR35" s="189"/>
      <c r="BS35" s="189"/>
      <c r="BT35" s="189"/>
      <c r="BU35" s="189"/>
      <c r="BV35" s="189"/>
      <c r="BW35" s="189"/>
      <c r="BX35" s="189"/>
      <c r="BY35" s="189"/>
      <c r="BZ35" s="189"/>
      <c r="CA35" s="189"/>
      <c r="CB35" s="189"/>
      <c r="CC35" s="189"/>
      <c r="CD35" s="189"/>
      <c r="CE35" s="189"/>
      <c r="CF35" s="189"/>
      <c r="CG35" s="189"/>
      <c r="CH35" s="189"/>
      <c r="CI35" s="189"/>
      <c r="CJ35" s="189"/>
      <c r="CK35" s="189"/>
      <c r="CL35" s="189"/>
      <c r="CM35" s="189"/>
      <c r="CN35" s="189"/>
      <c r="CO35" s="189"/>
      <c r="CP35" s="189"/>
      <c r="CQ35" s="189"/>
      <c r="CR35" s="189"/>
      <c r="CS35" s="189"/>
      <c r="CT35" s="189"/>
      <c r="CU35" s="189"/>
      <c r="CV35" s="189"/>
      <c r="CW35" s="189"/>
    </row>
    <row r="36" spans="1:139" ht="13.5" customHeight="1">
      <c r="A36" s="197" t="s">
        <v>4</v>
      </c>
      <c r="B36" s="197"/>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7"/>
      <c r="BB36" s="197"/>
      <c r="BC36" s="197"/>
      <c r="BD36" s="197"/>
      <c r="BE36" s="197"/>
      <c r="BF36" s="197"/>
      <c r="BG36" s="197"/>
      <c r="BH36" s="197"/>
      <c r="BI36" s="197"/>
      <c r="BJ36" s="197"/>
      <c r="BK36" s="197"/>
      <c r="BL36" s="197"/>
      <c r="BM36" s="197"/>
      <c r="BN36" s="197"/>
      <c r="BO36" s="197"/>
      <c r="BP36" s="197"/>
      <c r="BQ36" s="197"/>
      <c r="BR36" s="197"/>
      <c r="BS36" s="197"/>
      <c r="BT36" s="197"/>
      <c r="BU36" s="197"/>
      <c r="BV36" s="197"/>
      <c r="BW36" s="197"/>
      <c r="BX36" s="197"/>
      <c r="BY36" s="197"/>
      <c r="BZ36" s="197"/>
      <c r="CA36" s="197"/>
      <c r="CB36" s="197"/>
      <c r="CC36" s="197"/>
      <c r="CD36" s="197"/>
      <c r="CE36" s="197"/>
      <c r="CF36" s="197"/>
      <c r="CG36" s="197"/>
      <c r="CH36" s="197"/>
      <c r="CI36" s="197"/>
      <c r="CJ36" s="197"/>
      <c r="CK36" s="197"/>
      <c r="CL36" s="197"/>
      <c r="CM36" s="197"/>
      <c r="CN36" s="197"/>
      <c r="CO36" s="197"/>
      <c r="CP36" s="197"/>
      <c r="CQ36" s="197"/>
      <c r="CR36" s="197"/>
      <c r="CS36" s="197"/>
      <c r="CT36" s="197"/>
      <c r="CU36" s="197"/>
      <c r="CV36" s="197"/>
      <c r="CW36" s="197"/>
      <c r="CX36" s="197"/>
      <c r="CY36" s="197"/>
      <c r="CZ36" s="197"/>
      <c r="DA36" s="197"/>
      <c r="DB36" s="197"/>
      <c r="DC36" s="197"/>
      <c r="DD36" s="197"/>
      <c r="DE36" s="197"/>
      <c r="DF36" s="197"/>
      <c r="DG36" s="197"/>
      <c r="DH36" s="197"/>
      <c r="DI36" s="197"/>
      <c r="DJ36" s="197"/>
      <c r="DK36" s="197"/>
      <c r="DL36" s="197"/>
      <c r="DM36" s="197"/>
      <c r="DN36" s="197"/>
      <c r="DO36" s="197"/>
      <c r="DP36" s="197"/>
      <c r="DQ36" s="197"/>
      <c r="DR36" s="197"/>
      <c r="DS36" s="197"/>
      <c r="DT36" s="197"/>
      <c r="DU36" s="197"/>
      <c r="DV36" s="197"/>
      <c r="DW36" s="197"/>
      <c r="DX36" s="197"/>
      <c r="DY36" s="197"/>
      <c r="DZ36" s="85"/>
      <c r="EA36" s="85"/>
      <c r="EB36" s="85"/>
      <c r="EC36" s="85"/>
      <c r="ED36" s="85"/>
      <c r="EE36" s="85"/>
    </row>
    <row r="37" spans="1:139" ht="13.5" customHeight="1">
      <c r="A37" s="197"/>
      <c r="B37" s="197"/>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197"/>
      <c r="BE37" s="197"/>
      <c r="BF37" s="197"/>
      <c r="BG37" s="197"/>
      <c r="BH37" s="197"/>
      <c r="BI37" s="197"/>
      <c r="BJ37" s="197"/>
      <c r="BK37" s="197"/>
      <c r="BL37" s="197"/>
      <c r="BM37" s="197"/>
      <c r="BN37" s="197"/>
      <c r="BO37" s="197"/>
      <c r="BP37" s="197"/>
      <c r="BQ37" s="197"/>
      <c r="BR37" s="197"/>
      <c r="BS37" s="197"/>
      <c r="BT37" s="197"/>
      <c r="BU37" s="197"/>
      <c r="BV37" s="197"/>
      <c r="BW37" s="197"/>
      <c r="BX37" s="197"/>
      <c r="BY37" s="197"/>
      <c r="BZ37" s="197"/>
      <c r="CA37" s="197"/>
      <c r="CB37" s="197"/>
      <c r="CC37" s="197"/>
      <c r="CD37" s="197"/>
      <c r="CE37" s="197"/>
      <c r="CF37" s="197"/>
      <c r="CG37" s="197"/>
      <c r="CH37" s="197"/>
      <c r="CI37" s="197"/>
      <c r="CJ37" s="197"/>
      <c r="CK37" s="197"/>
      <c r="CL37" s="197"/>
      <c r="CM37" s="197"/>
      <c r="CN37" s="197"/>
      <c r="CO37" s="197"/>
      <c r="CP37" s="197"/>
      <c r="CQ37" s="197"/>
      <c r="CR37" s="197"/>
      <c r="CS37" s="197"/>
      <c r="CT37" s="197"/>
      <c r="CU37" s="197"/>
      <c r="CV37" s="197"/>
      <c r="CW37" s="197"/>
      <c r="CX37" s="197"/>
      <c r="CY37" s="197"/>
      <c r="CZ37" s="197"/>
      <c r="DA37" s="197"/>
      <c r="DB37" s="197"/>
      <c r="DC37" s="197"/>
      <c r="DD37" s="197"/>
      <c r="DE37" s="197"/>
      <c r="DF37" s="197"/>
      <c r="DG37" s="197"/>
      <c r="DH37" s="197"/>
      <c r="DI37" s="197"/>
      <c r="DJ37" s="197"/>
      <c r="DK37" s="197"/>
      <c r="DL37" s="197"/>
      <c r="DM37" s="197"/>
      <c r="DN37" s="197"/>
      <c r="DO37" s="197"/>
      <c r="DP37" s="197"/>
      <c r="DQ37" s="197"/>
      <c r="DR37" s="197"/>
      <c r="DS37" s="197"/>
      <c r="DT37" s="197"/>
      <c r="DU37" s="197"/>
      <c r="DV37" s="197"/>
      <c r="DW37" s="197"/>
      <c r="DX37" s="197"/>
      <c r="DY37" s="197"/>
      <c r="DZ37" s="91"/>
      <c r="EA37" s="91"/>
      <c r="EB37" s="91"/>
      <c r="EC37" s="201"/>
      <c r="ED37" s="201"/>
      <c r="EE37" s="201"/>
      <c r="EF37" s="201"/>
    </row>
    <row r="38" spans="1:139" ht="5.25" hidden="1" customHeight="1">
      <c r="A38" s="85"/>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5"/>
      <c r="BX38" s="85"/>
      <c r="BY38" s="85"/>
      <c r="BZ38" s="85"/>
      <c r="CA38" s="85"/>
      <c r="CB38" s="85"/>
      <c r="CC38" s="85"/>
      <c r="CD38" s="85"/>
      <c r="CE38" s="85"/>
      <c r="CF38" s="85"/>
      <c r="CG38" s="85"/>
      <c r="CH38" s="85"/>
      <c r="CI38" s="85"/>
      <c r="CJ38" s="85"/>
      <c r="CK38" s="85"/>
      <c r="CL38" s="85"/>
      <c r="CM38" s="85"/>
      <c r="CN38" s="85"/>
      <c r="CO38" s="85"/>
      <c r="CP38" s="85"/>
      <c r="CQ38" s="85"/>
      <c r="CR38" s="85"/>
      <c r="CS38" s="85"/>
      <c r="CT38" s="85"/>
      <c r="CU38" s="85"/>
      <c r="CV38" s="85"/>
      <c r="CW38" s="85"/>
      <c r="CX38" s="85"/>
      <c r="CY38" s="85"/>
      <c r="CZ38" s="85"/>
      <c r="DA38" s="85"/>
      <c r="DB38" s="85"/>
      <c r="DC38" s="85"/>
      <c r="DD38" s="85"/>
      <c r="DE38" s="85"/>
      <c r="DF38" s="85"/>
      <c r="DG38" s="85"/>
      <c r="DH38" s="85"/>
      <c r="DI38" s="85"/>
      <c r="DJ38" s="85"/>
      <c r="DK38" s="85"/>
      <c r="DL38" s="85"/>
      <c r="DM38" s="85"/>
      <c r="DN38" s="85"/>
      <c r="DO38" s="85"/>
      <c r="DP38" s="85"/>
      <c r="DQ38" s="85"/>
      <c r="DR38" s="85"/>
      <c r="DS38" s="85"/>
      <c r="DT38" s="85"/>
      <c r="DU38" s="85"/>
      <c r="DV38" s="85"/>
      <c r="DW38" s="85"/>
      <c r="DX38" s="85"/>
      <c r="DY38" s="85"/>
      <c r="DZ38" s="91"/>
      <c r="EA38" s="91"/>
      <c r="EB38" s="91"/>
      <c r="EC38" s="201"/>
      <c r="ED38" s="201"/>
      <c r="EE38" s="201"/>
      <c r="EF38" s="201"/>
    </row>
    <row r="39" spans="1:139" ht="44.25" customHeight="1">
      <c r="A39" s="195" t="str">
        <f>"Additional Information: "&amp;'Contract Information'!C77</f>
        <v xml:space="preserve">Additional Information: </v>
      </c>
      <c r="B39" s="196"/>
      <c r="C39" s="196"/>
      <c r="D39" s="196"/>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6"/>
      <c r="BR39" s="196"/>
      <c r="BS39" s="196"/>
      <c r="BT39" s="196"/>
      <c r="BU39" s="196"/>
      <c r="BV39" s="196"/>
      <c r="BW39" s="196"/>
      <c r="BX39" s="196"/>
      <c r="BY39" s="196"/>
      <c r="BZ39" s="196"/>
      <c r="CA39" s="196"/>
      <c r="CB39" s="196"/>
      <c r="CC39" s="196"/>
      <c r="CD39" s="196"/>
      <c r="CE39" s="196"/>
      <c r="CF39" s="196"/>
      <c r="CG39" s="196"/>
      <c r="CH39" s="196"/>
      <c r="CI39" s="196"/>
      <c r="CJ39" s="196"/>
      <c r="CK39" s="196"/>
      <c r="CL39" s="196"/>
      <c r="CM39" s="196"/>
      <c r="CN39" s="196"/>
      <c r="CO39" s="196"/>
      <c r="CP39" s="196"/>
      <c r="CQ39" s="196"/>
      <c r="CR39" s="196"/>
      <c r="CS39" s="196"/>
      <c r="CT39" s="196"/>
      <c r="CU39" s="196"/>
      <c r="CV39" s="196"/>
      <c r="CW39" s="196"/>
      <c r="CX39" s="196"/>
      <c r="CY39" s="196"/>
      <c r="CZ39" s="196"/>
      <c r="DA39" s="196"/>
      <c r="DB39" s="196"/>
      <c r="DC39" s="196"/>
      <c r="DD39" s="196"/>
      <c r="DE39" s="196"/>
      <c r="DF39" s="196"/>
      <c r="DG39" s="196"/>
      <c r="DH39" s="196"/>
      <c r="DI39" s="196"/>
      <c r="DJ39" s="196"/>
      <c r="DK39" s="196"/>
      <c r="DL39" s="196"/>
      <c r="DM39" s="196"/>
      <c r="DN39" s="196"/>
      <c r="DO39" s="196"/>
      <c r="DP39" s="196"/>
      <c r="DQ39" s="196"/>
      <c r="DR39" s="196"/>
      <c r="DS39" s="196"/>
      <c r="DT39" s="196"/>
      <c r="DU39" s="196"/>
      <c r="DV39" s="196"/>
      <c r="DW39" s="196"/>
      <c r="DX39" s="196"/>
      <c r="DY39" s="196"/>
      <c r="DZ39" s="90"/>
      <c r="EA39" s="90"/>
      <c r="EB39" s="90"/>
      <c r="EC39" s="201"/>
      <c r="ED39" s="201"/>
      <c r="EE39" s="201"/>
      <c r="EF39" s="201"/>
      <c r="EG39" t="s">
        <v>149</v>
      </c>
    </row>
    <row r="40" spans="1:139" ht="6" customHeight="1">
      <c r="DZ40" s="2"/>
      <c r="EA40" s="2"/>
      <c r="EB40" s="2"/>
      <c r="EC40" s="201"/>
      <c r="ED40" s="201"/>
      <c r="EE40" s="201"/>
      <c r="EF40" s="201"/>
    </row>
    <row r="41" spans="1:139">
      <c r="A41" s="198" t="s">
        <v>85</v>
      </c>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8"/>
      <c r="BR41" s="198"/>
      <c r="BS41" s="198"/>
      <c r="BT41" s="198"/>
      <c r="BU41" s="198"/>
      <c r="BV41" s="198"/>
      <c r="BW41" s="198"/>
      <c r="BX41" s="198"/>
      <c r="BY41" s="198"/>
      <c r="BZ41" s="198"/>
      <c r="CA41" s="198"/>
      <c r="CB41" s="198"/>
      <c r="CC41" s="198"/>
      <c r="CD41" s="198"/>
      <c r="CE41" s="198"/>
      <c r="CF41" s="198"/>
      <c r="CG41" s="198"/>
      <c r="CH41" s="198"/>
      <c r="CI41" s="198"/>
      <c r="CJ41" s="198"/>
      <c r="CK41" s="198"/>
      <c r="CL41" s="198"/>
      <c r="CM41" s="198"/>
      <c r="CN41" s="198"/>
      <c r="CO41" s="198"/>
      <c r="CP41" s="198"/>
      <c r="CQ41" s="198"/>
      <c r="CR41" s="198"/>
      <c r="CS41" s="198"/>
      <c r="CT41" s="198"/>
      <c r="CU41" s="198"/>
      <c r="CV41" s="198"/>
      <c r="CW41" s="198"/>
      <c r="CX41" s="198"/>
      <c r="CY41" s="198"/>
      <c r="CZ41" s="198"/>
      <c r="DA41" s="198"/>
      <c r="DB41" s="198"/>
      <c r="DC41" s="198"/>
      <c r="DD41" s="198"/>
      <c r="DE41" s="198"/>
      <c r="DF41" s="198"/>
      <c r="DG41" s="198"/>
      <c r="DH41" s="198"/>
      <c r="DI41" s="198"/>
      <c r="DJ41" s="198"/>
      <c r="DK41" s="198"/>
      <c r="DL41" s="198"/>
      <c r="DM41" s="198"/>
      <c r="DN41" s="198"/>
      <c r="DO41" s="198"/>
      <c r="DP41" s="198"/>
      <c r="DQ41" s="198"/>
      <c r="DR41" s="198"/>
      <c r="DS41" s="198"/>
      <c r="DT41" s="198"/>
      <c r="DU41" s="198"/>
      <c r="DV41" s="198"/>
      <c r="DW41" s="198"/>
      <c r="DX41" s="198"/>
      <c r="DY41" s="198"/>
      <c r="DZ41" s="92"/>
      <c r="EA41" s="92"/>
      <c r="EB41" s="92"/>
      <c r="EC41" s="45"/>
      <c r="ED41" s="45"/>
      <c r="EE41" s="45"/>
    </row>
    <row r="42" spans="1:139" ht="9" customHeight="1"/>
    <row r="43" spans="1:139" ht="16">
      <c r="A43" s="9" t="s">
        <v>89</v>
      </c>
      <c r="AB43" s="92"/>
      <c r="AC43" s="92"/>
      <c r="AD43" s="92"/>
      <c r="AE43" s="92"/>
      <c r="AF43" s="92"/>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5"/>
      <c r="BD43" s="175"/>
      <c r="BE43" s="175"/>
      <c r="BF43" s="175"/>
      <c r="BG43" s="175"/>
      <c r="BH43" s="175"/>
      <c r="BI43" s="175"/>
      <c r="BJ43" s="175"/>
      <c r="BK43" s="175"/>
      <c r="BL43" s="175"/>
      <c r="BM43" s="175"/>
      <c r="BN43" s="175"/>
      <c r="BO43" s="175"/>
      <c r="BP43" s="175"/>
      <c r="BQ43" s="175"/>
      <c r="BR43" s="175"/>
      <c r="BS43" s="175"/>
      <c r="BT43" s="175"/>
      <c r="BU43" s="175"/>
      <c r="BV43" s="175"/>
      <c r="BW43" s="175"/>
      <c r="BX43" s="175"/>
      <c r="BY43" s="175"/>
      <c r="BZ43" s="175"/>
      <c r="CA43" s="175"/>
      <c r="CB43" s="175"/>
      <c r="CC43" s="175"/>
      <c r="CD43" s="175"/>
      <c r="CE43" s="175"/>
      <c r="CF43" s="175"/>
      <c r="CG43" s="175"/>
      <c r="CH43" s="175"/>
      <c r="CI43" s="175"/>
      <c r="CJ43" s="175"/>
      <c r="CK43" s="175"/>
      <c r="CL43" s="175"/>
      <c r="CM43" s="175"/>
      <c r="CN43" s="175"/>
      <c r="CO43" s="175"/>
      <c r="CP43" s="175"/>
      <c r="CQ43" s="175"/>
      <c r="CR43" s="175"/>
      <c r="CU43" s="180" t="s">
        <v>145</v>
      </c>
      <c r="CV43" s="180"/>
      <c r="CW43" s="180"/>
      <c r="CX43" s="180"/>
      <c r="CY43" s="180"/>
      <c r="CZ43" s="180"/>
      <c r="DA43" s="180"/>
      <c r="DB43" s="175"/>
      <c r="DC43" s="175"/>
      <c r="DD43" s="175"/>
      <c r="DE43" s="175"/>
      <c r="DF43" s="175"/>
      <c r="DG43" s="175"/>
      <c r="DH43" s="175"/>
      <c r="DI43" s="175"/>
      <c r="DJ43" s="175"/>
      <c r="DK43" s="175"/>
      <c r="DL43" s="175"/>
      <c r="DM43" s="175"/>
      <c r="DN43" s="175"/>
      <c r="DO43" s="175"/>
      <c r="DP43" s="175"/>
      <c r="DQ43" s="175"/>
      <c r="DR43" s="175"/>
      <c r="DS43" s="175"/>
      <c r="DT43" s="175"/>
      <c r="DU43" s="175"/>
      <c r="DV43" s="175"/>
      <c r="DW43" s="175"/>
      <c r="DX43" s="175"/>
      <c r="DY43" s="175"/>
    </row>
    <row r="44" spans="1:139" ht="12.75" customHeight="1">
      <c r="BA44" s="128" t="s">
        <v>6</v>
      </c>
    </row>
    <row r="45" spans="1:139" ht="16">
      <c r="A45" s="9" t="s">
        <v>78</v>
      </c>
      <c r="AB45" s="92"/>
      <c r="AC45" s="92"/>
      <c r="AD45" s="92"/>
      <c r="AE45" s="92"/>
      <c r="AF45" s="92"/>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5"/>
      <c r="BD45" s="175"/>
      <c r="BE45" s="175"/>
      <c r="BF45" s="175"/>
      <c r="BG45" s="175"/>
      <c r="BH45" s="175"/>
      <c r="BI45" s="175"/>
      <c r="BJ45" s="175"/>
      <c r="BK45" s="175"/>
      <c r="BL45" s="175"/>
      <c r="BM45" s="175"/>
      <c r="BN45" s="175"/>
      <c r="BO45" s="175"/>
      <c r="BP45" s="175"/>
      <c r="BQ45" s="175"/>
      <c r="BR45" s="175"/>
      <c r="BS45" s="175"/>
      <c r="BT45" s="175"/>
      <c r="BU45" s="175"/>
      <c r="BV45" s="175"/>
      <c r="BW45" s="175"/>
      <c r="BX45" s="175"/>
      <c r="BY45" s="175"/>
      <c r="BZ45" s="175"/>
      <c r="CA45" s="175"/>
      <c r="CB45" s="175"/>
      <c r="CC45" s="175"/>
      <c r="CD45" s="175"/>
      <c r="CE45" s="175"/>
      <c r="CF45" s="175"/>
      <c r="CG45" s="175"/>
      <c r="CH45" s="175"/>
      <c r="CI45" s="175"/>
      <c r="CJ45" s="175"/>
      <c r="CK45" s="175"/>
      <c r="CL45" s="175"/>
      <c r="CM45" s="175"/>
      <c r="CN45" s="175"/>
      <c r="CO45" s="175"/>
      <c r="CP45" s="175"/>
      <c r="CQ45" s="175"/>
      <c r="CR45" s="175"/>
      <c r="CS45" s="92"/>
      <c r="CT45" s="92"/>
      <c r="CU45" s="180" t="s">
        <v>145</v>
      </c>
      <c r="CV45" s="180"/>
      <c r="CW45" s="180"/>
      <c r="CX45" s="180"/>
      <c r="CY45" s="180"/>
      <c r="CZ45" s="180"/>
      <c r="DA45" s="180"/>
      <c r="DB45" s="175"/>
      <c r="DC45" s="175"/>
      <c r="DD45" s="175"/>
      <c r="DE45" s="175"/>
      <c r="DF45" s="175"/>
      <c r="DG45" s="175"/>
      <c r="DH45" s="175"/>
      <c r="DI45" s="175"/>
      <c r="DJ45" s="175"/>
      <c r="DK45" s="175"/>
      <c r="DL45" s="175"/>
      <c r="DM45" s="175"/>
      <c r="DN45" s="175"/>
      <c r="DO45" s="175"/>
      <c r="DP45" s="175"/>
      <c r="DQ45" s="175"/>
      <c r="DR45" s="175"/>
      <c r="DS45" s="175"/>
      <c r="DT45" s="175"/>
      <c r="DU45" s="175"/>
      <c r="DV45" s="175"/>
      <c r="DW45" s="175"/>
      <c r="DX45" s="175"/>
      <c r="DY45" s="175"/>
    </row>
    <row r="46" spans="1:139" ht="9" customHeight="1"/>
    <row r="47" spans="1:139" ht="16">
      <c r="A47" s="9" t="s">
        <v>88</v>
      </c>
      <c r="AB47" s="92"/>
      <c r="AC47" s="92"/>
      <c r="AD47" s="92"/>
      <c r="AE47" s="92"/>
      <c r="AF47" s="92"/>
      <c r="AG47" s="175"/>
      <c r="AH47" s="175"/>
      <c r="AI47" s="175"/>
      <c r="AJ47" s="175"/>
      <c r="AK47" s="175"/>
      <c r="AL47" s="175"/>
      <c r="AM47" s="175"/>
      <c r="AN47" s="175"/>
      <c r="AO47" s="175"/>
      <c r="AP47" s="175"/>
      <c r="AQ47" s="175"/>
      <c r="AR47" s="175"/>
      <c r="AS47" s="175"/>
      <c r="AT47" s="175"/>
      <c r="AU47" s="175"/>
      <c r="AV47" s="175"/>
      <c r="AW47" s="175"/>
      <c r="AX47" s="175"/>
      <c r="AY47" s="175"/>
      <c r="AZ47" s="175"/>
      <c r="BA47" s="175"/>
      <c r="BB47" s="175"/>
      <c r="BC47" s="175"/>
      <c r="BD47" s="175"/>
      <c r="BE47" s="175"/>
      <c r="BF47" s="175"/>
      <c r="BG47" s="175"/>
      <c r="BH47" s="175"/>
      <c r="BI47" s="175"/>
      <c r="BJ47" s="175"/>
      <c r="BK47" s="175"/>
      <c r="BL47" s="175"/>
      <c r="BM47" s="175"/>
      <c r="BN47" s="175"/>
      <c r="BO47" s="175"/>
      <c r="BP47" s="175"/>
      <c r="BQ47" s="175"/>
      <c r="BR47" s="175"/>
      <c r="BS47" s="175"/>
      <c r="BT47" s="175"/>
      <c r="BU47" s="175"/>
      <c r="BV47" s="175"/>
      <c r="BW47" s="175"/>
      <c r="BX47" s="175"/>
      <c r="BY47" s="175"/>
      <c r="BZ47" s="175"/>
      <c r="CA47" s="175"/>
      <c r="CB47" s="175"/>
      <c r="CC47" s="175"/>
      <c r="CD47" s="175"/>
      <c r="CE47" s="175"/>
      <c r="CF47" s="175"/>
      <c r="CG47" s="175"/>
      <c r="CH47" s="175"/>
      <c r="CI47" s="175"/>
      <c r="CJ47" s="175"/>
      <c r="CK47" s="175"/>
      <c r="CL47" s="175"/>
      <c r="CM47" s="175"/>
      <c r="CN47" s="175"/>
      <c r="CO47" s="175"/>
      <c r="CP47" s="175"/>
      <c r="CQ47" s="175"/>
      <c r="CR47" s="175"/>
      <c r="CS47" s="92"/>
      <c r="CT47" s="92"/>
      <c r="CU47" s="180" t="s">
        <v>145</v>
      </c>
      <c r="CV47" s="180"/>
      <c r="CW47" s="180"/>
      <c r="CX47" s="180"/>
      <c r="CY47" s="180"/>
      <c r="CZ47" s="180"/>
      <c r="DA47" s="180"/>
      <c r="DB47" s="175"/>
      <c r="DC47" s="175"/>
      <c r="DD47" s="175"/>
      <c r="DE47" s="175"/>
      <c r="DF47" s="175"/>
      <c r="DG47" s="175"/>
      <c r="DH47" s="175"/>
      <c r="DI47" s="175"/>
      <c r="DJ47" s="175"/>
      <c r="DK47" s="175"/>
      <c r="DL47" s="175"/>
      <c r="DM47" s="175"/>
      <c r="DN47" s="175"/>
      <c r="DO47" s="175"/>
      <c r="DP47" s="175"/>
      <c r="DQ47" s="175"/>
      <c r="DR47" s="175"/>
      <c r="DS47" s="175"/>
      <c r="DT47" s="175"/>
      <c r="DU47" s="175"/>
      <c r="DV47" s="175"/>
      <c r="DW47" s="175"/>
      <c r="DX47" s="175"/>
      <c r="DY47" s="175"/>
    </row>
    <row r="48" spans="1:139" ht="9" customHeight="1"/>
    <row r="49" spans="1:135" ht="16">
      <c r="A49" s="9" t="s">
        <v>45</v>
      </c>
      <c r="AB49" s="92"/>
      <c r="AC49" s="92"/>
      <c r="AD49" s="92"/>
      <c r="AE49" s="92"/>
      <c r="AF49" s="92"/>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175"/>
      <c r="BN49" s="175"/>
      <c r="BO49" s="175"/>
      <c r="BP49" s="175"/>
      <c r="BQ49" s="175"/>
      <c r="BR49" s="175"/>
      <c r="BS49" s="175"/>
      <c r="BT49" s="175"/>
      <c r="BU49" s="175"/>
      <c r="BV49" s="175"/>
      <c r="BW49" s="175"/>
      <c r="BX49" s="175"/>
      <c r="BY49" s="175"/>
      <c r="BZ49" s="175"/>
      <c r="CA49" s="175"/>
      <c r="CB49" s="175"/>
      <c r="CC49" s="175"/>
      <c r="CD49" s="175"/>
      <c r="CE49" s="175"/>
      <c r="CF49" s="175"/>
      <c r="CG49" s="175"/>
      <c r="CH49" s="175"/>
      <c r="CI49" s="175"/>
      <c r="CJ49" s="175"/>
      <c r="CK49" s="175"/>
      <c r="CL49" s="175"/>
      <c r="CM49" s="175"/>
      <c r="CN49" s="175"/>
      <c r="CO49" s="175"/>
      <c r="CP49" s="175"/>
      <c r="CQ49" s="175"/>
      <c r="CR49" s="175"/>
      <c r="CS49" s="92"/>
      <c r="CT49" s="92"/>
      <c r="CU49" s="180" t="s">
        <v>145</v>
      </c>
      <c r="CV49" s="180"/>
      <c r="CW49" s="180"/>
      <c r="CX49" s="180"/>
      <c r="CY49" s="180"/>
      <c r="CZ49" s="180"/>
      <c r="DA49" s="180"/>
      <c r="DB49" s="175"/>
      <c r="DC49" s="175"/>
      <c r="DD49" s="175"/>
      <c r="DE49" s="175"/>
      <c r="DF49" s="175"/>
      <c r="DG49" s="175"/>
      <c r="DH49" s="175"/>
      <c r="DI49" s="175"/>
      <c r="DJ49" s="175"/>
      <c r="DK49" s="175"/>
      <c r="DL49" s="175"/>
      <c r="DM49" s="175"/>
      <c r="DN49" s="175"/>
      <c r="DO49" s="175"/>
      <c r="DP49" s="175"/>
      <c r="DQ49" s="175"/>
      <c r="DR49" s="175"/>
      <c r="DS49" s="175"/>
      <c r="DT49" s="175"/>
      <c r="DU49" s="175"/>
      <c r="DV49" s="175"/>
      <c r="DW49" s="175"/>
      <c r="DX49" s="175"/>
      <c r="DY49" s="175"/>
    </row>
    <row r="50" spans="1:135" ht="9" customHeight="1"/>
    <row r="51" spans="1:135" ht="16">
      <c r="A51" s="9" t="s">
        <v>7</v>
      </c>
      <c r="AB51" s="92"/>
      <c r="AC51" s="92"/>
      <c r="AD51" s="92"/>
      <c r="AE51" s="92"/>
      <c r="AF51" s="92"/>
      <c r="AG51" s="175"/>
      <c r="AH51" s="175"/>
      <c r="AI51" s="175"/>
      <c r="AJ51" s="175"/>
      <c r="AK51" s="175"/>
      <c r="AL51" s="175"/>
      <c r="AM51" s="175"/>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175"/>
      <c r="BR51" s="175"/>
      <c r="BS51" s="175"/>
      <c r="BT51" s="175"/>
      <c r="BU51" s="175"/>
      <c r="BV51" s="175"/>
      <c r="BW51" s="175"/>
      <c r="BX51" s="175"/>
      <c r="BY51" s="175"/>
      <c r="BZ51" s="175"/>
      <c r="CA51" s="175"/>
      <c r="CB51" s="175"/>
      <c r="CC51" s="175"/>
      <c r="CD51" s="175"/>
      <c r="CE51" s="175"/>
      <c r="CF51" s="175"/>
      <c r="CG51" s="175"/>
      <c r="CH51" s="175"/>
      <c r="CI51" s="175"/>
      <c r="CJ51" s="175"/>
      <c r="CK51" s="175"/>
      <c r="CL51" s="175"/>
      <c r="CM51" s="175"/>
      <c r="CN51" s="175"/>
      <c r="CO51" s="175"/>
      <c r="CP51" s="175"/>
      <c r="CQ51" s="175"/>
      <c r="CR51" s="175"/>
      <c r="CS51" s="92"/>
      <c r="CT51" s="92"/>
      <c r="CU51" s="180" t="s">
        <v>145</v>
      </c>
      <c r="CV51" s="180"/>
      <c r="CW51" s="180"/>
      <c r="CX51" s="180"/>
      <c r="CY51" s="180"/>
      <c r="CZ51" s="180"/>
      <c r="DA51" s="180"/>
      <c r="DB51" s="175"/>
      <c r="DC51" s="175"/>
      <c r="DD51" s="175"/>
      <c r="DE51" s="175"/>
      <c r="DF51" s="175"/>
      <c r="DG51" s="175"/>
      <c r="DH51" s="175"/>
      <c r="DI51" s="175"/>
      <c r="DJ51" s="175"/>
      <c r="DK51" s="175"/>
      <c r="DL51" s="175"/>
      <c r="DM51" s="175"/>
      <c r="DN51" s="175"/>
      <c r="DO51" s="175"/>
      <c r="DP51" s="175"/>
      <c r="DQ51" s="175"/>
      <c r="DR51" s="175"/>
      <c r="DS51" s="175"/>
      <c r="DT51" s="175"/>
      <c r="DU51" s="175"/>
      <c r="DV51" s="175"/>
      <c r="DW51" s="175"/>
      <c r="DX51" s="175"/>
      <c r="DY51" s="175"/>
    </row>
    <row r="52" spans="1:135" ht="12.75" customHeight="1">
      <c r="V52" s="128" t="s">
        <v>154</v>
      </c>
    </row>
    <row r="53" spans="1:135" ht="16">
      <c r="A53" s="9" t="s">
        <v>79</v>
      </c>
      <c r="B53" s="9"/>
      <c r="AB53" s="92"/>
      <c r="AC53" s="92"/>
      <c r="AD53" s="92"/>
      <c r="AE53" s="92"/>
      <c r="AF53" s="92"/>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5"/>
      <c r="BR53" s="175"/>
      <c r="BS53" s="175"/>
      <c r="BT53" s="175"/>
      <c r="BU53" s="175"/>
      <c r="BV53" s="175"/>
      <c r="BW53" s="175"/>
      <c r="BX53" s="175"/>
      <c r="BY53" s="175"/>
      <c r="BZ53" s="175"/>
      <c r="CA53" s="175"/>
      <c r="CB53" s="175"/>
      <c r="CC53" s="175"/>
      <c r="CD53" s="175"/>
      <c r="CE53" s="175"/>
      <c r="CF53" s="175"/>
      <c r="CG53" s="175"/>
      <c r="CH53" s="175"/>
      <c r="CI53" s="175"/>
      <c r="CJ53" s="175"/>
      <c r="CK53" s="175"/>
      <c r="CL53" s="175"/>
      <c r="CM53" s="175"/>
      <c r="CN53" s="175"/>
      <c r="CO53" s="175"/>
      <c r="CP53" s="175"/>
      <c r="CQ53" s="175"/>
      <c r="CR53" s="175"/>
      <c r="CS53" s="92"/>
      <c r="CT53" s="92"/>
      <c r="CU53" s="180" t="s">
        <v>145</v>
      </c>
      <c r="CV53" s="180"/>
      <c r="CW53" s="180"/>
      <c r="CX53" s="180"/>
      <c r="CY53" s="180"/>
      <c r="CZ53" s="180"/>
      <c r="DA53" s="180"/>
      <c r="DB53" s="175"/>
      <c r="DC53" s="175"/>
      <c r="DD53" s="175"/>
      <c r="DE53" s="175"/>
      <c r="DF53" s="175"/>
      <c r="DG53" s="175"/>
      <c r="DH53" s="175"/>
      <c r="DI53" s="175"/>
      <c r="DJ53" s="175"/>
      <c r="DK53" s="175"/>
      <c r="DL53" s="175"/>
      <c r="DM53" s="175"/>
      <c r="DN53" s="175"/>
      <c r="DO53" s="175"/>
      <c r="DP53" s="175"/>
      <c r="DQ53" s="175"/>
      <c r="DR53" s="175"/>
      <c r="DS53" s="175"/>
      <c r="DT53" s="175"/>
      <c r="DU53" s="175"/>
      <c r="DV53" s="175"/>
      <c r="DW53" s="175"/>
      <c r="DX53" s="175"/>
      <c r="DY53" s="175"/>
    </row>
    <row r="54" spans="1:135" ht="9" customHeight="1">
      <c r="A54" s="2"/>
      <c r="B54" s="2"/>
      <c r="C54" s="2"/>
      <c r="D54" s="2"/>
      <c r="E54" s="2"/>
      <c r="F54" s="2"/>
      <c r="G54" s="2"/>
      <c r="H54" s="2"/>
      <c r="I54" s="2"/>
      <c r="J54" s="2"/>
      <c r="K54" s="2"/>
      <c r="L54" s="2"/>
      <c r="M54" s="2"/>
      <c r="N54" s="2"/>
      <c r="O54" s="2"/>
      <c r="P54" s="2"/>
      <c r="Q54" s="2"/>
      <c r="R54" s="2"/>
      <c r="S54" s="2"/>
      <c r="T54" s="2"/>
      <c r="U54" s="2"/>
      <c r="W54" s="2"/>
      <c r="X54" s="2"/>
      <c r="Y54" s="2"/>
      <c r="Z54" s="2"/>
      <c r="AA54" s="2"/>
      <c r="AB54" s="2"/>
      <c r="AC54" s="2"/>
      <c r="AD54" s="2"/>
      <c r="AE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row>
    <row r="55" spans="1:135" ht="16">
      <c r="A55" s="9" t="s">
        <v>151</v>
      </c>
      <c r="B55" s="9"/>
      <c r="AG55" s="175"/>
      <c r="AH55" s="175"/>
      <c r="AI55" s="175"/>
      <c r="AJ55" s="175"/>
      <c r="AK55" s="175"/>
      <c r="AL55" s="175"/>
      <c r="AM55" s="175"/>
      <c r="AN55" s="175"/>
      <c r="AO55" s="175"/>
      <c r="AP55" s="175"/>
      <c r="AQ55" s="175"/>
      <c r="AR55" s="175"/>
      <c r="AS55" s="175"/>
      <c r="AT55" s="175"/>
      <c r="AU55" s="175"/>
      <c r="AV55" s="175"/>
      <c r="AW55" s="175"/>
      <c r="AX55" s="175"/>
      <c r="AY55" s="175"/>
      <c r="AZ55" s="175"/>
      <c r="BA55" s="175"/>
      <c r="BB55" s="175"/>
      <c r="BC55" s="175"/>
      <c r="BD55" s="175"/>
      <c r="BE55" s="175"/>
      <c r="BF55" s="175"/>
      <c r="BG55" s="175"/>
      <c r="BH55" s="175" t="s">
        <v>152</v>
      </c>
      <c r="BI55" s="175"/>
      <c r="BJ55" s="175"/>
      <c r="BK55" s="175"/>
      <c r="BL55" s="175"/>
      <c r="BM55" s="175"/>
      <c r="BN55" s="175"/>
      <c r="BO55" s="175"/>
      <c r="BP55" s="175"/>
      <c r="BQ55" s="175"/>
      <c r="BR55" s="175"/>
      <c r="BS55" s="175"/>
      <c r="BT55" s="175"/>
      <c r="BU55" s="175"/>
      <c r="BV55" s="175"/>
      <c r="BW55" s="175"/>
      <c r="BX55" s="175"/>
      <c r="BY55" s="175"/>
      <c r="BZ55" s="175"/>
      <c r="CA55" s="175"/>
      <c r="CB55" s="175"/>
      <c r="CC55" s="175"/>
      <c r="CD55" s="175"/>
      <c r="CE55" s="175"/>
      <c r="CF55" s="175"/>
      <c r="CG55" s="175"/>
      <c r="CH55" s="175"/>
      <c r="CL55" s="134"/>
      <c r="CM55" s="134"/>
      <c r="CN55" s="135" t="s">
        <v>148</v>
      </c>
      <c r="CO55" s="134"/>
      <c r="CP55" s="134"/>
      <c r="CQ55" s="134"/>
      <c r="CR55" s="134"/>
      <c r="CS55" s="92"/>
      <c r="CT55" s="92"/>
      <c r="CU55" s="133"/>
      <c r="CV55" s="133"/>
      <c r="CW55" s="133"/>
      <c r="CX55" s="133"/>
      <c r="CY55" s="133"/>
      <c r="CZ55" s="133"/>
      <c r="DA55" s="133"/>
      <c r="DB55" s="175"/>
      <c r="DC55" s="175"/>
      <c r="DD55" s="175"/>
      <c r="DE55" s="175"/>
      <c r="DF55" s="175"/>
      <c r="DG55" s="175"/>
      <c r="DH55" s="175"/>
      <c r="DI55" s="175"/>
      <c r="DJ55" s="175"/>
      <c r="DK55" s="175"/>
      <c r="DL55" s="175"/>
      <c r="DM55" s="175"/>
      <c r="DN55" s="175"/>
      <c r="DO55" s="175"/>
      <c r="DP55" s="175"/>
      <c r="DQ55" s="175"/>
      <c r="DR55" s="175"/>
      <c r="DS55" s="175"/>
      <c r="DT55" s="175"/>
      <c r="DU55" s="175"/>
      <c r="DV55" s="175"/>
      <c r="DW55" s="175"/>
      <c r="DX55" s="175"/>
      <c r="DY55" s="175"/>
    </row>
    <row r="56" spans="1:135" ht="9" customHeight="1">
      <c r="A56" s="2"/>
      <c r="B56" s="2"/>
      <c r="C56" s="2"/>
      <c r="D56" s="2"/>
      <c r="E56" s="2"/>
      <c r="F56" s="2"/>
      <c r="G56" s="2"/>
      <c r="H56" s="2"/>
      <c r="I56" s="2"/>
      <c r="J56" s="2"/>
      <c r="K56" s="2"/>
      <c r="L56" s="2"/>
      <c r="M56" s="2"/>
      <c r="N56" s="2"/>
      <c r="O56" s="2"/>
      <c r="P56" s="2"/>
      <c r="Q56" s="2"/>
      <c r="R56" s="2"/>
      <c r="S56" s="2"/>
      <c r="T56" s="2"/>
      <c r="U56" s="2"/>
      <c r="W56" s="2"/>
      <c r="X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row>
    <row r="57" spans="1:135" ht="16">
      <c r="A57" s="9" t="s">
        <v>153</v>
      </c>
      <c r="B57" s="9"/>
      <c r="AG57" s="175"/>
      <c r="AH57" s="175"/>
      <c r="AI57" s="175"/>
      <c r="AJ57" s="175"/>
      <c r="AK57" s="175"/>
      <c r="AL57" s="175"/>
      <c r="AM57" s="175"/>
      <c r="AN57" s="175"/>
      <c r="AO57" s="175"/>
      <c r="AP57" s="175"/>
      <c r="AQ57" s="175"/>
      <c r="AR57" s="175"/>
      <c r="AS57" s="175"/>
      <c r="AT57" s="175"/>
      <c r="AU57" s="175"/>
      <c r="AV57" s="175"/>
      <c r="AW57" s="175"/>
      <c r="AX57" s="175"/>
      <c r="AY57" s="175"/>
      <c r="AZ57" s="175"/>
      <c r="BA57" s="175"/>
      <c r="BB57" s="175"/>
      <c r="BC57" s="175"/>
      <c r="BD57" s="175"/>
      <c r="BE57" s="175"/>
      <c r="BF57" s="175"/>
      <c r="BG57" s="175"/>
      <c r="BH57" s="175" t="s">
        <v>152</v>
      </c>
      <c r="BI57" s="175"/>
      <c r="BJ57" s="175"/>
      <c r="BK57" s="175"/>
      <c r="BL57" s="175"/>
      <c r="BM57" s="175"/>
      <c r="BN57" s="175"/>
      <c r="BO57" s="175"/>
      <c r="BP57" s="175"/>
      <c r="BQ57" s="175"/>
      <c r="BR57" s="175"/>
      <c r="BS57" s="175"/>
      <c r="BT57" s="175"/>
      <c r="BU57" s="175"/>
      <c r="BV57" s="175"/>
      <c r="BW57" s="175"/>
      <c r="BX57" s="175"/>
      <c r="BY57" s="175"/>
      <c r="BZ57" s="175"/>
      <c r="CA57" s="175"/>
      <c r="CB57" s="175"/>
      <c r="CC57" s="175"/>
      <c r="CD57" s="175"/>
      <c r="CE57" s="175"/>
      <c r="CF57" s="175"/>
      <c r="CG57" s="175"/>
      <c r="CH57" s="175"/>
      <c r="CL57" s="134"/>
      <c r="CM57" s="134"/>
      <c r="CN57" s="135" t="s">
        <v>148</v>
      </c>
      <c r="CO57" s="134"/>
      <c r="CP57" s="134"/>
      <c r="CQ57" s="134"/>
      <c r="CR57" s="134"/>
      <c r="CS57" s="92"/>
      <c r="CT57" s="92"/>
      <c r="CU57" s="149"/>
      <c r="CV57" s="149"/>
      <c r="CW57" s="149"/>
      <c r="CX57" s="149"/>
      <c r="CY57" s="149"/>
      <c r="CZ57" s="149"/>
      <c r="DA57" s="149"/>
      <c r="DB57" s="175"/>
      <c r="DC57" s="175"/>
      <c r="DD57" s="175"/>
      <c r="DE57" s="175"/>
      <c r="DF57" s="175"/>
      <c r="DG57" s="175"/>
      <c r="DH57" s="175"/>
      <c r="DI57" s="175"/>
      <c r="DJ57" s="175"/>
      <c r="DK57" s="175"/>
      <c r="DL57" s="175"/>
      <c r="DM57" s="175"/>
      <c r="DN57" s="175"/>
      <c r="DO57" s="175"/>
      <c r="DP57" s="175"/>
      <c r="DQ57" s="175"/>
      <c r="DR57" s="175"/>
      <c r="DS57" s="175"/>
      <c r="DT57" s="175"/>
      <c r="DU57" s="175"/>
      <c r="DV57" s="175"/>
      <c r="DW57" s="175"/>
      <c r="DX57" s="175"/>
      <c r="DY57" s="175"/>
    </row>
    <row r="58" spans="1:135" ht="9" customHeight="1">
      <c r="A58" s="2"/>
      <c r="B58" s="2"/>
      <c r="C58" s="2"/>
      <c r="D58" s="2"/>
      <c r="E58" s="2"/>
      <c r="F58" s="2"/>
      <c r="G58" s="2"/>
      <c r="H58" s="2"/>
      <c r="I58" s="2"/>
      <c r="J58" s="2"/>
      <c r="K58" s="2"/>
      <c r="L58" s="2"/>
      <c r="M58" s="2"/>
      <c r="N58" s="2"/>
      <c r="O58" s="2"/>
      <c r="P58" s="2"/>
      <c r="Q58" s="2"/>
      <c r="R58" s="2"/>
      <c r="S58" s="2"/>
      <c r="T58" s="2"/>
      <c r="U58" s="2"/>
      <c r="W58" s="2"/>
      <c r="X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row>
    <row r="59" spans="1:135" ht="14" thickBot="1">
      <c r="A59" s="185" t="s">
        <v>140</v>
      </c>
      <c r="B59" s="185"/>
      <c r="C59" s="185"/>
      <c r="D59" s="185"/>
      <c r="E59" s="185"/>
      <c r="F59" s="185"/>
      <c r="G59" s="185"/>
      <c r="H59" s="185"/>
      <c r="I59" s="185"/>
      <c r="J59" s="185"/>
      <c r="K59" s="185"/>
      <c r="L59" s="185"/>
      <c r="M59" s="185"/>
      <c r="N59" s="185"/>
      <c r="O59" s="185"/>
      <c r="P59" s="3"/>
      <c r="Q59" s="3"/>
      <c r="R59" s="3"/>
      <c r="T59" s="119"/>
      <c r="U59" s="119"/>
      <c r="V59" s="119"/>
      <c r="W59" s="119"/>
      <c r="X59" s="119"/>
      <c r="Y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Z59" s="119"/>
      <c r="BA59" s="119"/>
      <c r="BB59" s="119"/>
      <c r="BC59" s="119"/>
      <c r="BD59" s="119"/>
      <c r="BE59" s="119"/>
      <c r="BF59" s="119"/>
      <c r="BG59" s="119"/>
      <c r="BH59" s="119"/>
      <c r="BI59" s="119"/>
      <c r="BJ59" s="119"/>
      <c r="BK59" s="119"/>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2"/>
      <c r="EA59" s="2"/>
      <c r="EB59" s="2"/>
      <c r="EC59" s="2"/>
      <c r="ED59" s="3"/>
      <c r="EE59" s="3"/>
    </row>
    <row r="61" spans="1:135">
      <c r="A61" s="5" t="s">
        <v>80</v>
      </c>
      <c r="B61" s="5"/>
      <c r="C61" s="5"/>
      <c r="D61" s="5"/>
      <c r="E61" s="5"/>
      <c r="F61" s="5"/>
      <c r="G61" s="5"/>
      <c r="H61" s="5"/>
      <c r="I61" s="5"/>
      <c r="J61" s="5"/>
      <c r="K61" s="5"/>
      <c r="L61" s="5"/>
      <c r="M61" s="5"/>
      <c r="N61" s="5"/>
      <c r="O61" s="5"/>
      <c r="P61" s="5"/>
      <c r="Q61" s="5"/>
      <c r="R61" s="5"/>
      <c r="S61" s="5"/>
      <c r="T61" s="5"/>
      <c r="U61" s="5"/>
      <c r="V61" s="5"/>
      <c r="W61" s="5"/>
      <c r="X61" s="4"/>
      <c r="Y61" s="4"/>
      <c r="Z61" s="4"/>
    </row>
    <row r="63" spans="1:135">
      <c r="H63" s="184" t="s">
        <v>141</v>
      </c>
      <c r="I63" s="184"/>
      <c r="J63" s="184"/>
      <c r="K63" s="184"/>
      <c r="L63" s="184"/>
      <c r="M63" s="184"/>
      <c r="N63" s="184"/>
      <c r="O63" s="184"/>
      <c r="P63" s="184"/>
      <c r="Q63" s="184"/>
      <c r="R63" s="184"/>
      <c r="S63" s="184"/>
      <c r="T63" s="184"/>
      <c r="U63" s="184"/>
      <c r="V63" s="184"/>
      <c r="W63" s="184"/>
      <c r="X63" s="184"/>
      <c r="Y63" s="184"/>
      <c r="Z63" s="184"/>
      <c r="AA63" s="184"/>
      <c r="AB63" s="184"/>
      <c r="AC63" s="184"/>
      <c r="AE63" s="175"/>
      <c r="AF63" s="175"/>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5"/>
      <c r="BC63" s="175"/>
      <c r="BD63" s="175"/>
      <c r="BE63" s="175"/>
      <c r="BL63" s="184" t="s">
        <v>143</v>
      </c>
      <c r="BM63" s="184"/>
      <c r="BN63" s="184"/>
      <c r="BO63" s="184"/>
      <c r="BP63" s="184"/>
      <c r="BQ63" s="184"/>
      <c r="BR63" s="184"/>
      <c r="BS63" s="184"/>
      <c r="BT63" s="184"/>
      <c r="BU63" s="184"/>
      <c r="BV63" s="184"/>
      <c r="BW63" s="184"/>
      <c r="BX63" s="184"/>
      <c r="BY63" s="184"/>
      <c r="BZ63" s="184"/>
      <c r="CA63" s="184"/>
      <c r="CB63" s="184"/>
      <c r="CC63" s="184"/>
      <c r="CD63" s="184"/>
      <c r="CE63" s="184"/>
      <c r="CF63" s="184"/>
      <c r="CG63" s="184"/>
      <c r="CH63" s="184"/>
      <c r="CJ63" s="175"/>
      <c r="CK63" s="175"/>
      <c r="CL63" s="175"/>
      <c r="CM63" s="175"/>
      <c r="CN63" s="175"/>
      <c r="CO63" s="175"/>
      <c r="CP63" s="175"/>
      <c r="CQ63" s="175"/>
      <c r="CR63" s="175"/>
      <c r="CS63" s="175"/>
      <c r="CT63" s="175"/>
      <c r="CU63" s="175"/>
      <c r="CV63" s="175"/>
      <c r="CW63" s="175"/>
      <c r="CX63" s="175"/>
      <c r="CY63" s="175"/>
      <c r="CZ63" s="175"/>
      <c r="DA63" s="175"/>
      <c r="DB63" s="175"/>
      <c r="DC63" s="175"/>
      <c r="DD63" s="175"/>
      <c r="DE63" s="175"/>
      <c r="DF63" s="175"/>
      <c r="DG63" s="175"/>
      <c r="DH63" s="175"/>
      <c r="DI63" s="175"/>
      <c r="DJ63" s="175"/>
    </row>
    <row r="65" spans="1:114">
      <c r="A65" s="184" t="s">
        <v>142</v>
      </c>
      <c r="B65" s="184"/>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E65" s="175"/>
      <c r="AF65" s="175"/>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5"/>
      <c r="BC65" s="175"/>
      <c r="BD65" s="175"/>
      <c r="BE65" s="175"/>
      <c r="BL65" s="184" t="s">
        <v>144</v>
      </c>
      <c r="BM65" s="184"/>
      <c r="BN65" s="184"/>
      <c r="BO65" s="184"/>
      <c r="BP65" s="184"/>
      <c r="BQ65" s="184"/>
      <c r="BR65" s="184"/>
      <c r="BS65" s="184"/>
      <c r="BT65" s="184"/>
      <c r="BU65" s="184"/>
      <c r="BV65" s="184"/>
      <c r="BW65" s="184"/>
      <c r="BX65" s="184"/>
      <c r="BY65" s="184"/>
      <c r="BZ65" s="184"/>
      <c r="CA65" s="184"/>
      <c r="CB65" s="184"/>
      <c r="CC65" s="184"/>
      <c r="CD65" s="184"/>
      <c r="CE65" s="184"/>
      <c r="CF65" s="184"/>
      <c r="CG65" s="184"/>
      <c r="CH65" s="184"/>
      <c r="CJ65" s="175"/>
      <c r="CK65" s="175"/>
      <c r="CL65" s="175"/>
      <c r="CM65" s="175"/>
      <c r="CN65" s="175"/>
      <c r="CO65" s="175"/>
      <c r="CP65" s="175"/>
      <c r="CQ65" s="175"/>
      <c r="CR65" s="175"/>
      <c r="CS65" s="175"/>
      <c r="CT65" s="175"/>
      <c r="CU65" s="175"/>
      <c r="CV65" s="175"/>
      <c r="CW65" s="175"/>
      <c r="CX65" s="175"/>
      <c r="CY65" s="175"/>
      <c r="CZ65" s="175"/>
      <c r="DA65" s="175"/>
      <c r="DB65" s="175"/>
      <c r="DC65" s="175"/>
      <c r="DD65" s="175"/>
      <c r="DE65" s="175"/>
      <c r="DF65" s="175"/>
      <c r="DG65" s="175"/>
      <c r="DH65" s="175"/>
      <c r="DI65" s="175"/>
      <c r="DJ65" s="175"/>
    </row>
  </sheetData>
  <sheetProtection sheet="1" objects="1" scenarios="1"/>
  <mergeCells count="142">
    <mergeCell ref="BW11:CB11"/>
    <mergeCell ref="AB11:AE11"/>
    <mergeCell ref="AQ22:CA22"/>
    <mergeCell ref="K24:AO24"/>
    <mergeCell ref="CW2:DB2"/>
    <mergeCell ref="DD2:DV2"/>
    <mergeCell ref="DA34:DJ34"/>
    <mergeCell ref="DR32:DY32"/>
    <mergeCell ref="DR21:DY21"/>
    <mergeCell ref="DR28:DY28"/>
    <mergeCell ref="DR30:DY30"/>
    <mergeCell ref="CQ30:DA30"/>
    <mergeCell ref="DC20:DM20"/>
    <mergeCell ref="A6:DY6"/>
    <mergeCell ref="AQ24:CA24"/>
    <mergeCell ref="CC24:CO24"/>
    <mergeCell ref="CQ26:DA26"/>
    <mergeCell ref="A9:I9"/>
    <mergeCell ref="CA9:CP9"/>
    <mergeCell ref="BT11:BV11"/>
    <mergeCell ref="BK11:BR11"/>
    <mergeCell ref="BT14:CC14"/>
    <mergeCell ref="DI11:DS11"/>
    <mergeCell ref="CC11:CH11"/>
    <mergeCell ref="CK11:CN11"/>
    <mergeCell ref="K9:BR9"/>
    <mergeCell ref="EC37:EF40"/>
    <mergeCell ref="K26:AO26"/>
    <mergeCell ref="AQ26:CA26"/>
    <mergeCell ref="DC24:DP24"/>
    <mergeCell ref="DC28:DP28"/>
    <mergeCell ref="A11:M11"/>
    <mergeCell ref="AR14:AY14"/>
    <mergeCell ref="AO14:AQ14"/>
    <mergeCell ref="AE14:AK14"/>
    <mergeCell ref="AB14:AD14"/>
    <mergeCell ref="S14:X14"/>
    <mergeCell ref="A14:I14"/>
    <mergeCell ref="T11:Y11"/>
    <mergeCell ref="P14:R14"/>
    <mergeCell ref="AW15:DB15"/>
    <mergeCell ref="CC22:CO22"/>
    <mergeCell ref="CE12:DD12"/>
    <mergeCell ref="V12:AM12"/>
    <mergeCell ref="CJ14:CS14"/>
    <mergeCell ref="CG14:CI14"/>
    <mergeCell ref="F20:I20"/>
    <mergeCell ref="CC19:DA19"/>
    <mergeCell ref="DT11:DY11"/>
    <mergeCell ref="CO11:CW11"/>
    <mergeCell ref="F30:I30"/>
    <mergeCell ref="A39:DY39"/>
    <mergeCell ref="A36:DY37"/>
    <mergeCell ref="A41:DY41"/>
    <mergeCell ref="CC32:CO32"/>
    <mergeCell ref="AF11:AP11"/>
    <mergeCell ref="P11:S11"/>
    <mergeCell ref="A22:D22"/>
    <mergeCell ref="A28:D28"/>
    <mergeCell ref="F22:I22"/>
    <mergeCell ref="CC26:CO26"/>
    <mergeCell ref="AQ28:CA28"/>
    <mergeCell ref="CC28:CO28"/>
    <mergeCell ref="CQ28:DA28"/>
    <mergeCell ref="F28:I28"/>
    <mergeCell ref="BQ14:BS14"/>
    <mergeCell ref="P17:R17"/>
    <mergeCell ref="S17:AN17"/>
    <mergeCell ref="BO17:BV17"/>
    <mergeCell ref="CC20:CO20"/>
    <mergeCell ref="K20:AO20"/>
    <mergeCell ref="DC22:DP22"/>
    <mergeCell ref="CR9:DY9"/>
    <mergeCell ref="CX11:DC11"/>
    <mergeCell ref="BB17:BE17"/>
    <mergeCell ref="K32:AO32"/>
    <mergeCell ref="DR22:DY22"/>
    <mergeCell ref="A34:CW35"/>
    <mergeCell ref="A24:D24"/>
    <mergeCell ref="CQ32:DA32"/>
    <mergeCell ref="AQ30:CA30"/>
    <mergeCell ref="CC30:CO30"/>
    <mergeCell ref="A30:D30"/>
    <mergeCell ref="BC14:BE14"/>
    <mergeCell ref="BF14:BM14"/>
    <mergeCell ref="DC30:DP30"/>
    <mergeCell ref="DC32:DP32"/>
    <mergeCell ref="DK34:DY34"/>
    <mergeCell ref="F24:I24"/>
    <mergeCell ref="DF11:DH11"/>
    <mergeCell ref="A20:D20"/>
    <mergeCell ref="BF17:BN17"/>
    <mergeCell ref="A21:I21"/>
    <mergeCell ref="K28:AO28"/>
    <mergeCell ref="A26:D26"/>
    <mergeCell ref="F26:I26"/>
    <mergeCell ref="CQ24:DA24"/>
    <mergeCell ref="CQ20:DA20"/>
    <mergeCell ref="BL65:CH65"/>
    <mergeCell ref="BL63:CH63"/>
    <mergeCell ref="CJ65:DJ65"/>
    <mergeCell ref="A65:AC65"/>
    <mergeCell ref="H63:AC63"/>
    <mergeCell ref="CJ63:DJ63"/>
    <mergeCell ref="AE65:BE65"/>
    <mergeCell ref="AE63:BE63"/>
    <mergeCell ref="AG47:CR47"/>
    <mergeCell ref="CU49:DA49"/>
    <mergeCell ref="A59:O59"/>
    <mergeCell ref="DB47:DY47"/>
    <mergeCell ref="CU47:DA47"/>
    <mergeCell ref="DB55:DY55"/>
    <mergeCell ref="AG55:BG55"/>
    <mergeCell ref="BH55:CH55"/>
    <mergeCell ref="AG53:CR53"/>
    <mergeCell ref="AG57:BG57"/>
    <mergeCell ref="BH57:CH57"/>
    <mergeCell ref="DB57:DY57"/>
    <mergeCell ref="CS17:CU17"/>
    <mergeCell ref="CV17:DQ17"/>
    <mergeCell ref="AG51:CR51"/>
    <mergeCell ref="DB49:DY49"/>
    <mergeCell ref="CU51:DA51"/>
    <mergeCell ref="DB51:DY51"/>
    <mergeCell ref="CU53:DA53"/>
    <mergeCell ref="DB53:DY53"/>
    <mergeCell ref="AG49:CR49"/>
    <mergeCell ref="K30:AO30"/>
    <mergeCell ref="AQ32:CA32"/>
    <mergeCell ref="CU45:DA45"/>
    <mergeCell ref="AG43:CR43"/>
    <mergeCell ref="CU43:DA43"/>
    <mergeCell ref="DB43:DY43"/>
    <mergeCell ref="AG45:CR45"/>
    <mergeCell ref="DB45:DY45"/>
    <mergeCell ref="DR24:DY24"/>
    <mergeCell ref="DR20:DY20"/>
    <mergeCell ref="AQ20:CA20"/>
    <mergeCell ref="CQ22:DA22"/>
    <mergeCell ref="DR26:DY26"/>
    <mergeCell ref="DC26:DP26"/>
    <mergeCell ref="K22:AO22"/>
  </mergeCells>
  <phoneticPr fontId="3" type="noConversion"/>
  <pageMargins left="0.53" right="0.25" top="0.5" bottom="0.67" header="0.25" footer="0.42"/>
  <pageSetup scale="69" orientation="portrait"/>
  <headerFooter alignWithMargins="0">
    <oddHeader>&amp;CWorksheet inputs</oddHeader>
    <oddFooter xml:space="preserve">&amp;R&amp;8ver.:  4/23/2018
</oddFooter>
  </headerFooter>
  <colBreaks count="1" manualBreakCount="1">
    <brk id="135" max="1048575" man="1"/>
  </col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Contract Information</vt:lpstr>
      <vt:lpstr>Cover</vt:lpstr>
      <vt:lpstr>Contract</vt:lpstr>
      <vt:lpstr>Contract!Print_Area</vt:lpstr>
      <vt:lpstr>'Contract Information'!Print_Area</vt:lpstr>
      <vt:lpstr>Cover!Print_Area</vt:lpstr>
    </vt:vector>
  </TitlesOfParts>
  <Company>New Mexico 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DJohnson</dc:creator>
  <cp:lastModifiedBy>Lorie M. Liebrock</cp:lastModifiedBy>
  <cp:lastPrinted>2018-04-24T04:48:46Z</cp:lastPrinted>
  <dcterms:created xsi:type="dcterms:W3CDTF">2006-02-23T22:33:43Z</dcterms:created>
  <dcterms:modified xsi:type="dcterms:W3CDTF">2018-04-24T05:03:36Z</dcterms:modified>
</cp:coreProperties>
</file>